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dusWealth\Desktop\Indus\Blog\Buy-Rent\"/>
    </mc:Choice>
  </mc:AlternateContent>
  <bookViews>
    <workbookView xWindow="0" yWindow="0" windowWidth="20490" windowHeight="7155"/>
  </bookViews>
  <sheets>
    <sheet name="DIY - spreadsheet" sheetId="7" r:id="rId1"/>
  </sheets>
  <definedNames>
    <definedName name="Bank_interest_rate_on_deposits">'DIY - spreadsheet'!#REF!</definedName>
    <definedName name="Down_payment">'DIY - spreadsheet'!$C$5</definedName>
    <definedName name="EMI">'DIY - spreadsheet'!$C$7</definedName>
    <definedName name="Price_of_the_house">'DIY - spreadsheet'!$C$4</definedName>
    <definedName name="Rent__as___of_price_of_the__house">'DIY - spreadsheet'!$C$9</definedName>
    <definedName name="Value_of_investment_after_the_loan_term">'DIY - spreadsheet'!$C$13</definedName>
    <definedName name="Yearly_increase_in_rent">'DIY - spreadsheet'!$C$10</definedName>
    <definedName name="Yearly_market_return__Index_returns">'DIY - spreadsheet'!$C$11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7" l="1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O64" i="7"/>
  <c r="G65" i="7"/>
  <c r="O65" i="7"/>
  <c r="G66" i="7"/>
  <c r="O66" i="7"/>
  <c r="G67" i="7"/>
  <c r="O67" i="7"/>
  <c r="G68" i="7"/>
  <c r="O68" i="7"/>
  <c r="G69" i="7"/>
  <c r="O69" i="7"/>
  <c r="G70" i="7"/>
  <c r="O70" i="7"/>
  <c r="G71" i="7"/>
  <c r="O71" i="7"/>
  <c r="G72" i="7"/>
  <c r="O72" i="7"/>
  <c r="G73" i="7"/>
  <c r="O73" i="7"/>
  <c r="G74" i="7"/>
  <c r="O74" i="7"/>
  <c r="G75" i="7"/>
  <c r="O75" i="7"/>
  <c r="G76" i="7"/>
  <c r="O76" i="7"/>
  <c r="G77" i="7"/>
  <c r="O77" i="7"/>
  <c r="G78" i="7"/>
  <c r="O78" i="7"/>
  <c r="G79" i="7"/>
  <c r="O79" i="7"/>
  <c r="G80" i="7"/>
  <c r="O80" i="7"/>
  <c r="G81" i="7"/>
  <c r="O81" i="7"/>
  <c r="G82" i="7"/>
  <c r="O82" i="7"/>
  <c r="G83" i="7"/>
  <c r="O83" i="7"/>
  <c r="G84" i="7"/>
  <c r="O84" i="7"/>
  <c r="G85" i="7"/>
  <c r="O85" i="7"/>
  <c r="G86" i="7"/>
  <c r="O86" i="7"/>
  <c r="G87" i="7"/>
  <c r="O87" i="7"/>
  <c r="G88" i="7"/>
  <c r="O88" i="7"/>
  <c r="G89" i="7"/>
  <c r="O89" i="7"/>
  <c r="G90" i="7"/>
  <c r="O90" i="7"/>
  <c r="G91" i="7"/>
  <c r="O91" i="7"/>
  <c r="G92" i="7"/>
  <c r="O92" i="7"/>
  <c r="G93" i="7"/>
  <c r="O93" i="7"/>
  <c r="G94" i="7"/>
  <c r="O94" i="7"/>
  <c r="G95" i="7"/>
  <c r="O95" i="7"/>
  <c r="G96" i="7"/>
  <c r="O96" i="7"/>
  <c r="G97" i="7"/>
  <c r="O97" i="7"/>
  <c r="G98" i="7"/>
  <c r="O98" i="7"/>
  <c r="G99" i="7"/>
  <c r="O99" i="7"/>
  <c r="G100" i="7"/>
  <c r="O100" i="7"/>
  <c r="G101" i="7"/>
  <c r="O101" i="7"/>
  <c r="G102" i="7"/>
  <c r="O102" i="7"/>
  <c r="G103" i="7"/>
  <c r="O103" i="7"/>
  <c r="G104" i="7"/>
  <c r="O104" i="7"/>
  <c r="G105" i="7"/>
  <c r="O105" i="7"/>
  <c r="G106" i="7"/>
  <c r="O106" i="7"/>
  <c r="G107" i="7"/>
  <c r="O107" i="7"/>
  <c r="G108" i="7"/>
  <c r="O108" i="7"/>
  <c r="G109" i="7"/>
  <c r="O109" i="7"/>
  <c r="G110" i="7"/>
  <c r="O110" i="7"/>
  <c r="G111" i="7"/>
  <c r="O111" i="7"/>
  <c r="G112" i="7"/>
  <c r="O112" i="7"/>
  <c r="G113" i="7"/>
  <c r="O113" i="7"/>
  <c r="G114" i="7"/>
  <c r="O114" i="7"/>
  <c r="G115" i="7"/>
  <c r="O115" i="7"/>
  <c r="G116" i="7"/>
  <c r="O116" i="7"/>
  <c r="G117" i="7"/>
  <c r="O117" i="7"/>
  <c r="G118" i="7"/>
  <c r="O118" i="7"/>
  <c r="G119" i="7"/>
  <c r="O119" i="7"/>
  <c r="G120" i="7"/>
  <c r="O120" i="7"/>
  <c r="G121" i="7"/>
  <c r="O121" i="7"/>
  <c r="G122" i="7"/>
  <c r="O122" i="7"/>
  <c r="G123" i="7"/>
  <c r="O123" i="7"/>
  <c r="G124" i="7"/>
  <c r="N124" i="7"/>
  <c r="O124" i="7"/>
  <c r="G125" i="7"/>
  <c r="N125" i="7"/>
  <c r="O125" i="7"/>
  <c r="G126" i="7"/>
  <c r="N126" i="7"/>
  <c r="O126" i="7"/>
  <c r="G127" i="7"/>
  <c r="N127" i="7"/>
  <c r="O127" i="7"/>
  <c r="G128" i="7"/>
  <c r="N128" i="7"/>
  <c r="O128" i="7"/>
  <c r="G129" i="7"/>
  <c r="N129" i="7"/>
  <c r="O129" i="7"/>
  <c r="G130" i="7"/>
  <c r="N130" i="7"/>
  <c r="O130" i="7"/>
  <c r="G131" i="7"/>
  <c r="N131" i="7"/>
  <c r="O131" i="7"/>
  <c r="G132" i="7"/>
  <c r="N132" i="7"/>
  <c r="O132" i="7"/>
  <c r="G133" i="7"/>
  <c r="N133" i="7"/>
  <c r="O133" i="7"/>
  <c r="G134" i="7"/>
  <c r="N134" i="7"/>
  <c r="O134" i="7"/>
  <c r="G135" i="7"/>
  <c r="N135" i="7"/>
  <c r="O135" i="7"/>
  <c r="G136" i="7"/>
  <c r="N136" i="7"/>
  <c r="O136" i="7"/>
  <c r="G137" i="7"/>
  <c r="N137" i="7"/>
  <c r="O137" i="7"/>
  <c r="G138" i="7"/>
  <c r="N138" i="7"/>
  <c r="O138" i="7"/>
  <c r="G139" i="7"/>
  <c r="N139" i="7"/>
  <c r="O139" i="7"/>
  <c r="G140" i="7"/>
  <c r="N140" i="7"/>
  <c r="O140" i="7"/>
  <c r="G141" i="7"/>
  <c r="N141" i="7"/>
  <c r="O141" i="7"/>
  <c r="G142" i="7"/>
  <c r="N142" i="7"/>
  <c r="O142" i="7"/>
  <c r="G143" i="7"/>
  <c r="N143" i="7"/>
  <c r="O143" i="7"/>
  <c r="G144" i="7"/>
  <c r="N144" i="7"/>
  <c r="O144" i="7"/>
  <c r="G145" i="7"/>
  <c r="N145" i="7"/>
  <c r="O145" i="7"/>
  <c r="G146" i="7"/>
  <c r="N146" i="7"/>
  <c r="O146" i="7"/>
  <c r="G147" i="7"/>
  <c r="N147" i="7"/>
  <c r="O147" i="7"/>
  <c r="G148" i="7"/>
  <c r="N148" i="7"/>
  <c r="O148" i="7"/>
  <c r="G149" i="7"/>
  <c r="N149" i="7"/>
  <c r="O149" i="7"/>
  <c r="G150" i="7"/>
  <c r="N150" i="7"/>
  <c r="O150" i="7"/>
  <c r="G151" i="7"/>
  <c r="N151" i="7"/>
  <c r="O151" i="7"/>
  <c r="G152" i="7"/>
  <c r="N152" i="7"/>
  <c r="O152" i="7"/>
  <c r="G153" i="7"/>
  <c r="N153" i="7"/>
  <c r="O153" i="7"/>
  <c r="G154" i="7"/>
  <c r="N154" i="7"/>
  <c r="O154" i="7"/>
  <c r="G155" i="7"/>
  <c r="N155" i="7"/>
  <c r="O155" i="7"/>
  <c r="G156" i="7"/>
  <c r="N156" i="7"/>
  <c r="O156" i="7"/>
  <c r="G157" i="7"/>
  <c r="N157" i="7"/>
  <c r="O157" i="7"/>
  <c r="G158" i="7"/>
  <c r="N158" i="7"/>
  <c r="O158" i="7"/>
  <c r="G159" i="7"/>
  <c r="N159" i="7"/>
  <c r="O159" i="7"/>
  <c r="G160" i="7"/>
  <c r="N160" i="7"/>
  <c r="O160" i="7"/>
  <c r="G161" i="7"/>
  <c r="N161" i="7"/>
  <c r="O161" i="7"/>
  <c r="G162" i="7"/>
  <c r="N162" i="7"/>
  <c r="O162" i="7"/>
  <c r="G163" i="7"/>
  <c r="N163" i="7"/>
  <c r="O163" i="7"/>
  <c r="G164" i="7"/>
  <c r="N164" i="7"/>
  <c r="O164" i="7"/>
  <c r="G165" i="7"/>
  <c r="N165" i="7"/>
  <c r="O165" i="7"/>
  <c r="G166" i="7"/>
  <c r="N166" i="7"/>
  <c r="O166" i="7"/>
  <c r="G167" i="7"/>
  <c r="N167" i="7"/>
  <c r="O167" i="7"/>
  <c r="G168" i="7"/>
  <c r="N168" i="7"/>
  <c r="O168" i="7"/>
  <c r="G169" i="7"/>
  <c r="N169" i="7"/>
  <c r="O169" i="7"/>
  <c r="G170" i="7"/>
  <c r="N170" i="7"/>
  <c r="O170" i="7"/>
  <c r="G171" i="7"/>
  <c r="N171" i="7"/>
  <c r="O171" i="7"/>
  <c r="G172" i="7"/>
  <c r="N172" i="7"/>
  <c r="O172" i="7"/>
  <c r="G173" i="7"/>
  <c r="N173" i="7"/>
  <c r="O173" i="7"/>
  <c r="G174" i="7"/>
  <c r="N174" i="7"/>
  <c r="O174" i="7"/>
  <c r="G175" i="7"/>
  <c r="N175" i="7"/>
  <c r="O175" i="7"/>
  <c r="G176" i="7"/>
  <c r="N176" i="7"/>
  <c r="O176" i="7"/>
  <c r="G177" i="7"/>
  <c r="N177" i="7"/>
  <c r="O177" i="7"/>
  <c r="G178" i="7"/>
  <c r="N178" i="7"/>
  <c r="O178" i="7"/>
  <c r="G179" i="7"/>
  <c r="N179" i="7"/>
  <c r="O179" i="7"/>
  <c r="G180" i="7"/>
  <c r="N180" i="7"/>
  <c r="O180" i="7"/>
  <c r="G181" i="7"/>
  <c r="N181" i="7"/>
  <c r="O181" i="7"/>
  <c r="G182" i="7"/>
  <c r="N182" i="7"/>
  <c r="O182" i="7"/>
  <c r="G183" i="7"/>
  <c r="N183" i="7"/>
  <c r="O183" i="7"/>
  <c r="G184" i="7"/>
  <c r="M184" i="7"/>
  <c r="N184" i="7"/>
  <c r="O184" i="7"/>
  <c r="G185" i="7"/>
  <c r="M185" i="7"/>
  <c r="N185" i="7"/>
  <c r="O185" i="7"/>
  <c r="G186" i="7"/>
  <c r="M186" i="7"/>
  <c r="N186" i="7"/>
  <c r="O186" i="7"/>
  <c r="G187" i="7"/>
  <c r="M187" i="7"/>
  <c r="N187" i="7"/>
  <c r="O187" i="7"/>
  <c r="G188" i="7"/>
  <c r="M188" i="7"/>
  <c r="N188" i="7"/>
  <c r="O188" i="7"/>
  <c r="G189" i="7"/>
  <c r="M189" i="7"/>
  <c r="N189" i="7"/>
  <c r="O189" i="7"/>
  <c r="G190" i="7"/>
  <c r="M190" i="7"/>
  <c r="N190" i="7"/>
  <c r="O190" i="7"/>
  <c r="G191" i="7"/>
  <c r="M191" i="7"/>
  <c r="N191" i="7"/>
  <c r="O191" i="7"/>
  <c r="G192" i="7"/>
  <c r="M192" i="7"/>
  <c r="N192" i="7"/>
  <c r="O192" i="7"/>
  <c r="G193" i="7"/>
  <c r="M193" i="7"/>
  <c r="N193" i="7"/>
  <c r="O193" i="7"/>
  <c r="G194" i="7"/>
  <c r="M194" i="7"/>
  <c r="N194" i="7"/>
  <c r="O194" i="7"/>
  <c r="G195" i="7"/>
  <c r="M195" i="7"/>
  <c r="N195" i="7"/>
  <c r="O195" i="7"/>
  <c r="G196" i="7"/>
  <c r="M196" i="7"/>
  <c r="N196" i="7"/>
  <c r="O196" i="7"/>
  <c r="G197" i="7"/>
  <c r="M197" i="7"/>
  <c r="N197" i="7"/>
  <c r="O197" i="7"/>
  <c r="G198" i="7"/>
  <c r="M198" i="7"/>
  <c r="N198" i="7"/>
  <c r="O198" i="7"/>
  <c r="G199" i="7"/>
  <c r="M199" i="7"/>
  <c r="N199" i="7"/>
  <c r="O199" i="7"/>
  <c r="G200" i="7"/>
  <c r="M200" i="7"/>
  <c r="N200" i="7"/>
  <c r="O200" i="7"/>
  <c r="G201" i="7"/>
  <c r="M201" i="7"/>
  <c r="N201" i="7"/>
  <c r="O201" i="7"/>
  <c r="G202" i="7"/>
  <c r="M202" i="7"/>
  <c r="N202" i="7"/>
  <c r="O202" i="7"/>
  <c r="G203" i="7"/>
  <c r="M203" i="7"/>
  <c r="N203" i="7"/>
  <c r="O203" i="7"/>
  <c r="G204" i="7"/>
  <c r="M204" i="7"/>
  <c r="N204" i="7"/>
  <c r="O204" i="7"/>
  <c r="G205" i="7"/>
  <c r="M205" i="7"/>
  <c r="N205" i="7"/>
  <c r="O205" i="7"/>
  <c r="G206" i="7"/>
  <c r="M206" i="7"/>
  <c r="N206" i="7"/>
  <c r="O206" i="7"/>
  <c r="G207" i="7"/>
  <c r="M207" i="7"/>
  <c r="N207" i="7"/>
  <c r="O207" i="7"/>
  <c r="G208" i="7"/>
  <c r="M208" i="7"/>
  <c r="N208" i="7"/>
  <c r="O208" i="7"/>
  <c r="G209" i="7"/>
  <c r="M209" i="7"/>
  <c r="N209" i="7"/>
  <c r="O209" i="7"/>
  <c r="G210" i="7"/>
  <c r="M210" i="7"/>
  <c r="N210" i="7"/>
  <c r="O210" i="7"/>
  <c r="G211" i="7"/>
  <c r="M211" i="7"/>
  <c r="N211" i="7"/>
  <c r="O211" i="7"/>
  <c r="G212" i="7"/>
  <c r="M212" i="7"/>
  <c r="N212" i="7"/>
  <c r="O212" i="7"/>
  <c r="G213" i="7"/>
  <c r="M213" i="7"/>
  <c r="N213" i="7"/>
  <c r="O213" i="7"/>
  <c r="G214" i="7"/>
  <c r="M214" i="7"/>
  <c r="N214" i="7"/>
  <c r="O214" i="7"/>
  <c r="G215" i="7"/>
  <c r="M215" i="7"/>
  <c r="N215" i="7"/>
  <c r="O215" i="7"/>
  <c r="G216" i="7"/>
  <c r="M216" i="7"/>
  <c r="N216" i="7"/>
  <c r="O216" i="7"/>
  <c r="G217" i="7"/>
  <c r="M217" i="7"/>
  <c r="N217" i="7"/>
  <c r="O217" i="7"/>
  <c r="G218" i="7"/>
  <c r="M218" i="7"/>
  <c r="N218" i="7"/>
  <c r="O218" i="7"/>
  <c r="G219" i="7"/>
  <c r="M219" i="7"/>
  <c r="N219" i="7"/>
  <c r="O219" i="7"/>
  <c r="G220" i="7"/>
  <c r="M220" i="7"/>
  <c r="N220" i="7"/>
  <c r="O220" i="7"/>
  <c r="G221" i="7"/>
  <c r="M221" i="7"/>
  <c r="N221" i="7"/>
  <c r="O221" i="7"/>
  <c r="G222" i="7"/>
  <c r="M222" i="7"/>
  <c r="N222" i="7"/>
  <c r="O222" i="7"/>
  <c r="G223" i="7"/>
  <c r="M223" i="7"/>
  <c r="N223" i="7"/>
  <c r="O223" i="7"/>
  <c r="G224" i="7"/>
  <c r="M224" i="7"/>
  <c r="N224" i="7"/>
  <c r="O224" i="7"/>
  <c r="G225" i="7"/>
  <c r="M225" i="7"/>
  <c r="N225" i="7"/>
  <c r="O225" i="7"/>
  <c r="G226" i="7"/>
  <c r="M226" i="7"/>
  <c r="N226" i="7"/>
  <c r="O226" i="7"/>
  <c r="G227" i="7"/>
  <c r="M227" i="7"/>
  <c r="N227" i="7"/>
  <c r="O227" i="7"/>
  <c r="G228" i="7"/>
  <c r="M228" i="7"/>
  <c r="N228" i="7"/>
  <c r="O228" i="7"/>
  <c r="G229" i="7"/>
  <c r="M229" i="7"/>
  <c r="N229" i="7"/>
  <c r="O229" i="7"/>
  <c r="G230" i="7"/>
  <c r="M230" i="7"/>
  <c r="N230" i="7"/>
  <c r="O230" i="7"/>
  <c r="G231" i="7"/>
  <c r="M231" i="7"/>
  <c r="N231" i="7"/>
  <c r="O231" i="7"/>
  <c r="G232" i="7"/>
  <c r="M232" i="7"/>
  <c r="N232" i="7"/>
  <c r="O232" i="7"/>
  <c r="G233" i="7"/>
  <c r="M233" i="7"/>
  <c r="N233" i="7"/>
  <c r="O233" i="7"/>
  <c r="G234" i="7"/>
  <c r="M234" i="7"/>
  <c r="N234" i="7"/>
  <c r="O234" i="7"/>
  <c r="G235" i="7"/>
  <c r="M235" i="7"/>
  <c r="N235" i="7"/>
  <c r="O235" i="7"/>
  <c r="G236" i="7"/>
  <c r="M236" i="7"/>
  <c r="N236" i="7"/>
  <c r="O236" i="7"/>
  <c r="G237" i="7"/>
  <c r="M237" i="7"/>
  <c r="N237" i="7"/>
  <c r="O237" i="7"/>
  <c r="G238" i="7"/>
  <c r="M238" i="7"/>
  <c r="N238" i="7"/>
  <c r="O238" i="7"/>
  <c r="G239" i="7"/>
  <c r="M239" i="7"/>
  <c r="N239" i="7"/>
  <c r="O239" i="7"/>
  <c r="G240" i="7"/>
  <c r="M240" i="7"/>
  <c r="N240" i="7"/>
  <c r="O240" i="7"/>
  <c r="G241" i="7"/>
  <c r="M241" i="7"/>
  <c r="N241" i="7"/>
  <c r="O241" i="7"/>
  <c r="G242" i="7"/>
  <c r="M242" i="7"/>
  <c r="N242" i="7"/>
  <c r="O242" i="7"/>
  <c r="G243" i="7"/>
  <c r="M243" i="7"/>
  <c r="N243" i="7"/>
  <c r="O243" i="7"/>
  <c r="G244" i="7"/>
  <c r="L244" i="7"/>
  <c r="M244" i="7"/>
  <c r="N244" i="7"/>
  <c r="O244" i="7"/>
  <c r="G245" i="7"/>
  <c r="L245" i="7"/>
  <c r="M245" i="7"/>
  <c r="N245" i="7"/>
  <c r="O245" i="7"/>
  <c r="G246" i="7"/>
  <c r="L246" i="7"/>
  <c r="M246" i="7"/>
  <c r="N246" i="7"/>
  <c r="O246" i="7"/>
  <c r="G247" i="7"/>
  <c r="L247" i="7"/>
  <c r="M247" i="7"/>
  <c r="N247" i="7"/>
  <c r="O247" i="7"/>
  <c r="G248" i="7"/>
  <c r="L248" i="7"/>
  <c r="M248" i="7"/>
  <c r="N248" i="7"/>
  <c r="O248" i="7"/>
  <c r="G249" i="7"/>
  <c r="L249" i="7"/>
  <c r="M249" i="7"/>
  <c r="N249" i="7"/>
  <c r="O249" i="7"/>
  <c r="G250" i="7"/>
  <c r="L250" i="7"/>
  <c r="M250" i="7"/>
  <c r="N250" i="7"/>
  <c r="O250" i="7"/>
  <c r="G251" i="7"/>
  <c r="L251" i="7"/>
  <c r="M251" i="7"/>
  <c r="N251" i="7"/>
  <c r="O251" i="7"/>
  <c r="G252" i="7"/>
  <c r="L252" i="7"/>
  <c r="M252" i="7"/>
  <c r="N252" i="7"/>
  <c r="O252" i="7"/>
  <c r="G253" i="7"/>
  <c r="L253" i="7"/>
  <c r="M253" i="7"/>
  <c r="N253" i="7"/>
  <c r="O253" i="7"/>
  <c r="G254" i="7"/>
  <c r="L254" i="7"/>
  <c r="M254" i="7"/>
  <c r="N254" i="7"/>
  <c r="O254" i="7"/>
  <c r="G255" i="7"/>
  <c r="L255" i="7"/>
  <c r="M255" i="7"/>
  <c r="N255" i="7"/>
  <c r="O255" i="7"/>
  <c r="G256" i="7"/>
  <c r="L256" i="7"/>
  <c r="M256" i="7"/>
  <c r="N256" i="7"/>
  <c r="O256" i="7"/>
  <c r="G257" i="7"/>
  <c r="L257" i="7"/>
  <c r="M257" i="7"/>
  <c r="N257" i="7"/>
  <c r="O257" i="7"/>
  <c r="G258" i="7"/>
  <c r="L258" i="7"/>
  <c r="M258" i="7"/>
  <c r="N258" i="7"/>
  <c r="O258" i="7"/>
  <c r="G259" i="7"/>
  <c r="L259" i="7"/>
  <c r="M259" i="7"/>
  <c r="N259" i="7"/>
  <c r="O259" i="7"/>
  <c r="G260" i="7"/>
  <c r="L260" i="7"/>
  <c r="M260" i="7"/>
  <c r="N260" i="7"/>
  <c r="O260" i="7"/>
  <c r="G261" i="7"/>
  <c r="L261" i="7"/>
  <c r="M261" i="7"/>
  <c r="N261" i="7"/>
  <c r="O261" i="7"/>
  <c r="G262" i="7"/>
  <c r="L262" i="7"/>
  <c r="M262" i="7"/>
  <c r="N262" i="7"/>
  <c r="O262" i="7"/>
  <c r="G263" i="7"/>
  <c r="L263" i="7"/>
  <c r="M263" i="7"/>
  <c r="N263" i="7"/>
  <c r="O263" i="7"/>
  <c r="G264" i="7"/>
  <c r="L264" i="7"/>
  <c r="M264" i="7"/>
  <c r="N264" i="7"/>
  <c r="O264" i="7"/>
  <c r="G265" i="7"/>
  <c r="L265" i="7"/>
  <c r="M265" i="7"/>
  <c r="N265" i="7"/>
  <c r="O265" i="7"/>
  <c r="G266" i="7"/>
  <c r="L266" i="7"/>
  <c r="M266" i="7"/>
  <c r="N266" i="7"/>
  <c r="O266" i="7"/>
  <c r="G267" i="7"/>
  <c r="L267" i="7"/>
  <c r="M267" i="7"/>
  <c r="N267" i="7"/>
  <c r="O267" i="7"/>
  <c r="G268" i="7"/>
  <c r="L268" i="7"/>
  <c r="M268" i="7"/>
  <c r="N268" i="7"/>
  <c r="O268" i="7"/>
  <c r="G269" i="7"/>
  <c r="L269" i="7"/>
  <c r="M269" i="7"/>
  <c r="N269" i="7"/>
  <c r="O269" i="7"/>
  <c r="G270" i="7"/>
  <c r="L270" i="7"/>
  <c r="M270" i="7"/>
  <c r="N270" i="7"/>
  <c r="O270" i="7"/>
  <c r="G271" i="7"/>
  <c r="L271" i="7"/>
  <c r="M271" i="7"/>
  <c r="N271" i="7"/>
  <c r="O271" i="7"/>
  <c r="G272" i="7"/>
  <c r="L272" i="7"/>
  <c r="M272" i="7"/>
  <c r="N272" i="7"/>
  <c r="O272" i="7"/>
  <c r="G273" i="7"/>
  <c r="L273" i="7"/>
  <c r="M273" i="7"/>
  <c r="N273" i="7"/>
  <c r="O273" i="7"/>
  <c r="G274" i="7"/>
  <c r="L274" i="7"/>
  <c r="M274" i="7"/>
  <c r="N274" i="7"/>
  <c r="O274" i="7"/>
  <c r="G275" i="7"/>
  <c r="L275" i="7"/>
  <c r="M275" i="7"/>
  <c r="N275" i="7"/>
  <c r="O275" i="7"/>
  <c r="G276" i="7"/>
  <c r="L276" i="7"/>
  <c r="M276" i="7"/>
  <c r="N276" i="7"/>
  <c r="O276" i="7"/>
  <c r="G277" i="7"/>
  <c r="L277" i="7"/>
  <c r="M277" i="7"/>
  <c r="N277" i="7"/>
  <c r="O277" i="7"/>
  <c r="G278" i="7"/>
  <c r="L278" i="7"/>
  <c r="M278" i="7"/>
  <c r="N278" i="7"/>
  <c r="O278" i="7"/>
  <c r="G279" i="7"/>
  <c r="L279" i="7"/>
  <c r="M279" i="7"/>
  <c r="N279" i="7"/>
  <c r="O279" i="7"/>
  <c r="G280" i="7"/>
  <c r="L280" i="7"/>
  <c r="M280" i="7"/>
  <c r="N280" i="7"/>
  <c r="O280" i="7"/>
  <c r="G281" i="7"/>
  <c r="L281" i="7"/>
  <c r="M281" i="7"/>
  <c r="N281" i="7"/>
  <c r="O281" i="7"/>
  <c r="G282" i="7"/>
  <c r="L282" i="7"/>
  <c r="M282" i="7"/>
  <c r="N282" i="7"/>
  <c r="O282" i="7"/>
  <c r="G283" i="7"/>
  <c r="L283" i="7"/>
  <c r="M283" i="7"/>
  <c r="N283" i="7"/>
  <c r="O283" i="7"/>
  <c r="G284" i="7"/>
  <c r="L284" i="7"/>
  <c r="M284" i="7"/>
  <c r="N284" i="7"/>
  <c r="O284" i="7"/>
  <c r="G285" i="7"/>
  <c r="L285" i="7"/>
  <c r="M285" i="7"/>
  <c r="N285" i="7"/>
  <c r="O285" i="7"/>
  <c r="G286" i="7"/>
  <c r="L286" i="7"/>
  <c r="M286" i="7"/>
  <c r="N286" i="7"/>
  <c r="O286" i="7"/>
  <c r="G287" i="7"/>
  <c r="L287" i="7"/>
  <c r="M287" i="7"/>
  <c r="N287" i="7"/>
  <c r="O287" i="7"/>
  <c r="G288" i="7"/>
  <c r="L288" i="7"/>
  <c r="M288" i="7"/>
  <c r="N288" i="7"/>
  <c r="O288" i="7"/>
  <c r="G289" i="7"/>
  <c r="L289" i="7"/>
  <c r="M289" i="7"/>
  <c r="N289" i="7"/>
  <c r="O289" i="7"/>
  <c r="G290" i="7"/>
  <c r="L290" i="7"/>
  <c r="M290" i="7"/>
  <c r="N290" i="7"/>
  <c r="O290" i="7"/>
  <c r="G291" i="7"/>
  <c r="L291" i="7"/>
  <c r="M291" i="7"/>
  <c r="N291" i="7"/>
  <c r="O291" i="7"/>
  <c r="G292" i="7"/>
  <c r="L292" i="7"/>
  <c r="M292" i="7"/>
  <c r="N292" i="7"/>
  <c r="O292" i="7"/>
  <c r="G293" i="7"/>
  <c r="L293" i="7"/>
  <c r="M293" i="7"/>
  <c r="N293" i="7"/>
  <c r="O293" i="7"/>
  <c r="G294" i="7"/>
  <c r="L294" i="7"/>
  <c r="M294" i="7"/>
  <c r="N294" i="7"/>
  <c r="O294" i="7"/>
  <c r="G295" i="7"/>
  <c r="L295" i="7"/>
  <c r="M295" i="7"/>
  <c r="N295" i="7"/>
  <c r="O295" i="7"/>
  <c r="G296" i="7"/>
  <c r="L296" i="7"/>
  <c r="M296" i="7"/>
  <c r="N296" i="7"/>
  <c r="O296" i="7"/>
  <c r="G297" i="7"/>
  <c r="L297" i="7"/>
  <c r="M297" i="7"/>
  <c r="N297" i="7"/>
  <c r="O297" i="7"/>
  <c r="G298" i="7"/>
  <c r="L298" i="7"/>
  <c r="M298" i="7"/>
  <c r="N298" i="7"/>
  <c r="O298" i="7"/>
  <c r="G299" i="7"/>
  <c r="L299" i="7"/>
  <c r="M299" i="7"/>
  <c r="N299" i="7"/>
  <c r="O299" i="7"/>
  <c r="G300" i="7"/>
  <c r="L300" i="7"/>
  <c r="M300" i="7"/>
  <c r="N300" i="7"/>
  <c r="O300" i="7"/>
  <c r="G301" i="7"/>
  <c r="L301" i="7"/>
  <c r="M301" i="7"/>
  <c r="N301" i="7"/>
  <c r="O301" i="7"/>
  <c r="G302" i="7"/>
  <c r="L302" i="7"/>
  <c r="M302" i="7"/>
  <c r="N302" i="7"/>
  <c r="O302" i="7"/>
  <c r="G303" i="7"/>
  <c r="L303" i="7"/>
  <c r="M303" i="7"/>
  <c r="N303" i="7"/>
  <c r="O303" i="7"/>
  <c r="G304" i="7"/>
  <c r="K304" i="7"/>
  <c r="L304" i="7"/>
  <c r="M304" i="7"/>
  <c r="N304" i="7"/>
  <c r="O304" i="7"/>
  <c r="G305" i="7"/>
  <c r="K305" i="7"/>
  <c r="L305" i="7"/>
  <c r="M305" i="7"/>
  <c r="N305" i="7"/>
  <c r="O305" i="7"/>
  <c r="G306" i="7"/>
  <c r="K306" i="7"/>
  <c r="L306" i="7"/>
  <c r="M306" i="7"/>
  <c r="N306" i="7"/>
  <c r="O306" i="7"/>
  <c r="G307" i="7"/>
  <c r="K307" i="7"/>
  <c r="L307" i="7"/>
  <c r="M307" i="7"/>
  <c r="N307" i="7"/>
  <c r="O307" i="7"/>
  <c r="G308" i="7"/>
  <c r="K308" i="7"/>
  <c r="L308" i="7"/>
  <c r="M308" i="7"/>
  <c r="N308" i="7"/>
  <c r="O308" i="7"/>
  <c r="G309" i="7"/>
  <c r="K309" i="7"/>
  <c r="L309" i="7"/>
  <c r="M309" i="7"/>
  <c r="N309" i="7"/>
  <c r="O309" i="7"/>
  <c r="G310" i="7"/>
  <c r="K310" i="7"/>
  <c r="L310" i="7"/>
  <c r="M310" i="7"/>
  <c r="N310" i="7"/>
  <c r="O310" i="7"/>
  <c r="G311" i="7"/>
  <c r="K311" i="7"/>
  <c r="L311" i="7"/>
  <c r="M311" i="7"/>
  <c r="N311" i="7"/>
  <c r="O311" i="7"/>
  <c r="G312" i="7"/>
  <c r="K312" i="7"/>
  <c r="L312" i="7"/>
  <c r="M312" i="7"/>
  <c r="N312" i="7"/>
  <c r="O312" i="7"/>
  <c r="G313" i="7"/>
  <c r="K313" i="7"/>
  <c r="L313" i="7"/>
  <c r="M313" i="7"/>
  <c r="N313" i="7"/>
  <c r="O313" i="7"/>
  <c r="G314" i="7"/>
  <c r="K314" i="7"/>
  <c r="L314" i="7"/>
  <c r="M314" i="7"/>
  <c r="N314" i="7"/>
  <c r="O314" i="7"/>
  <c r="G315" i="7"/>
  <c r="K315" i="7"/>
  <c r="L315" i="7"/>
  <c r="M315" i="7"/>
  <c r="N315" i="7"/>
  <c r="O315" i="7"/>
  <c r="G316" i="7"/>
  <c r="K316" i="7"/>
  <c r="L316" i="7"/>
  <c r="M316" i="7"/>
  <c r="N316" i="7"/>
  <c r="O316" i="7"/>
  <c r="G317" i="7"/>
  <c r="K317" i="7"/>
  <c r="L317" i="7"/>
  <c r="M317" i="7"/>
  <c r="N317" i="7"/>
  <c r="O317" i="7"/>
  <c r="G318" i="7"/>
  <c r="K318" i="7"/>
  <c r="L318" i="7"/>
  <c r="M318" i="7"/>
  <c r="N318" i="7"/>
  <c r="O318" i="7"/>
  <c r="G319" i="7"/>
  <c r="K319" i="7"/>
  <c r="L319" i="7"/>
  <c r="M319" i="7"/>
  <c r="N319" i="7"/>
  <c r="O319" i="7"/>
  <c r="G320" i="7"/>
  <c r="K320" i="7"/>
  <c r="L320" i="7"/>
  <c r="M320" i="7"/>
  <c r="N320" i="7"/>
  <c r="O320" i="7"/>
  <c r="G321" i="7"/>
  <c r="K321" i="7"/>
  <c r="L321" i="7"/>
  <c r="M321" i="7"/>
  <c r="N321" i="7"/>
  <c r="O321" i="7"/>
  <c r="G322" i="7"/>
  <c r="K322" i="7"/>
  <c r="L322" i="7"/>
  <c r="M322" i="7"/>
  <c r="N322" i="7"/>
  <c r="O322" i="7"/>
  <c r="G323" i="7"/>
  <c r="K323" i="7"/>
  <c r="L323" i="7"/>
  <c r="M323" i="7"/>
  <c r="N323" i="7"/>
  <c r="O323" i="7"/>
  <c r="G324" i="7"/>
  <c r="K324" i="7"/>
  <c r="L324" i="7"/>
  <c r="M324" i="7"/>
  <c r="N324" i="7"/>
  <c r="O324" i="7"/>
  <c r="G325" i="7"/>
  <c r="K325" i="7"/>
  <c r="L325" i="7"/>
  <c r="M325" i="7"/>
  <c r="N325" i="7"/>
  <c r="O325" i="7"/>
  <c r="G326" i="7"/>
  <c r="K326" i="7"/>
  <c r="L326" i="7"/>
  <c r="M326" i="7"/>
  <c r="N326" i="7"/>
  <c r="O326" i="7"/>
  <c r="G327" i="7"/>
  <c r="K327" i="7"/>
  <c r="L327" i="7"/>
  <c r="M327" i="7"/>
  <c r="N327" i="7"/>
  <c r="O327" i="7"/>
  <c r="G328" i="7"/>
  <c r="K328" i="7"/>
  <c r="L328" i="7"/>
  <c r="M328" i="7"/>
  <c r="N328" i="7"/>
  <c r="O328" i="7"/>
  <c r="G329" i="7"/>
  <c r="K329" i="7"/>
  <c r="L329" i="7"/>
  <c r="M329" i="7"/>
  <c r="N329" i="7"/>
  <c r="O329" i="7"/>
  <c r="G330" i="7"/>
  <c r="K330" i="7"/>
  <c r="L330" i="7"/>
  <c r="M330" i="7"/>
  <c r="N330" i="7"/>
  <c r="O330" i="7"/>
  <c r="G331" i="7"/>
  <c r="K331" i="7"/>
  <c r="L331" i="7"/>
  <c r="M331" i="7"/>
  <c r="N331" i="7"/>
  <c r="O331" i="7"/>
  <c r="G332" i="7"/>
  <c r="K332" i="7"/>
  <c r="L332" i="7"/>
  <c r="M332" i="7"/>
  <c r="N332" i="7"/>
  <c r="O332" i="7"/>
  <c r="G333" i="7"/>
  <c r="K333" i="7"/>
  <c r="L333" i="7"/>
  <c r="M333" i="7"/>
  <c r="N333" i="7"/>
  <c r="O333" i="7"/>
  <c r="G334" i="7"/>
  <c r="K334" i="7"/>
  <c r="L334" i="7"/>
  <c r="M334" i="7"/>
  <c r="N334" i="7"/>
  <c r="O334" i="7"/>
  <c r="G335" i="7"/>
  <c r="K335" i="7"/>
  <c r="L335" i="7"/>
  <c r="M335" i="7"/>
  <c r="N335" i="7"/>
  <c r="O335" i="7"/>
  <c r="G336" i="7"/>
  <c r="K336" i="7"/>
  <c r="L336" i="7"/>
  <c r="M336" i="7"/>
  <c r="N336" i="7"/>
  <c r="O336" i="7"/>
  <c r="G337" i="7"/>
  <c r="K337" i="7"/>
  <c r="L337" i="7"/>
  <c r="M337" i="7"/>
  <c r="N337" i="7"/>
  <c r="O337" i="7"/>
  <c r="G338" i="7"/>
  <c r="K338" i="7"/>
  <c r="L338" i="7"/>
  <c r="M338" i="7"/>
  <c r="N338" i="7"/>
  <c r="O338" i="7"/>
  <c r="G339" i="7"/>
  <c r="K339" i="7"/>
  <c r="L339" i="7"/>
  <c r="M339" i="7"/>
  <c r="N339" i="7"/>
  <c r="O339" i="7"/>
  <c r="G340" i="7"/>
  <c r="K340" i="7"/>
  <c r="L340" i="7"/>
  <c r="M340" i="7"/>
  <c r="N340" i="7"/>
  <c r="O340" i="7"/>
  <c r="G341" i="7"/>
  <c r="K341" i="7"/>
  <c r="L341" i="7"/>
  <c r="M341" i="7"/>
  <c r="N341" i="7"/>
  <c r="O341" i="7"/>
  <c r="G342" i="7"/>
  <c r="K342" i="7"/>
  <c r="L342" i="7"/>
  <c r="M342" i="7"/>
  <c r="N342" i="7"/>
  <c r="O342" i="7"/>
  <c r="G343" i="7"/>
  <c r="K343" i="7"/>
  <c r="L343" i="7"/>
  <c r="M343" i="7"/>
  <c r="N343" i="7"/>
  <c r="O343" i="7"/>
  <c r="G344" i="7"/>
  <c r="K344" i="7"/>
  <c r="L344" i="7"/>
  <c r="M344" i="7"/>
  <c r="N344" i="7"/>
  <c r="O344" i="7"/>
  <c r="G345" i="7"/>
  <c r="K345" i="7"/>
  <c r="L345" i="7"/>
  <c r="M345" i="7"/>
  <c r="N345" i="7"/>
  <c r="O345" i="7"/>
  <c r="G346" i="7"/>
  <c r="K346" i="7"/>
  <c r="L346" i="7"/>
  <c r="M346" i="7"/>
  <c r="N346" i="7"/>
  <c r="O346" i="7"/>
  <c r="G347" i="7"/>
  <c r="K347" i="7"/>
  <c r="L347" i="7"/>
  <c r="M347" i="7"/>
  <c r="N347" i="7"/>
  <c r="O347" i="7"/>
  <c r="G348" i="7"/>
  <c r="K348" i="7"/>
  <c r="L348" i="7"/>
  <c r="M348" i="7"/>
  <c r="N348" i="7"/>
  <c r="O348" i="7"/>
  <c r="G349" i="7"/>
  <c r="K349" i="7"/>
  <c r="L349" i="7"/>
  <c r="M349" i="7"/>
  <c r="N349" i="7"/>
  <c r="O349" i="7"/>
  <c r="G350" i="7"/>
  <c r="K350" i="7"/>
  <c r="L350" i="7"/>
  <c r="M350" i="7"/>
  <c r="N350" i="7"/>
  <c r="O350" i="7"/>
  <c r="G351" i="7"/>
  <c r="K351" i="7"/>
  <c r="L351" i="7"/>
  <c r="M351" i="7"/>
  <c r="N351" i="7"/>
  <c r="O351" i="7"/>
  <c r="G352" i="7"/>
  <c r="K352" i="7"/>
  <c r="L352" i="7"/>
  <c r="M352" i="7"/>
  <c r="N352" i="7"/>
  <c r="O352" i="7"/>
  <c r="G353" i="7"/>
  <c r="K353" i="7"/>
  <c r="L353" i="7"/>
  <c r="M353" i="7"/>
  <c r="N353" i="7"/>
  <c r="O353" i="7"/>
  <c r="G354" i="7"/>
  <c r="K354" i="7"/>
  <c r="L354" i="7"/>
  <c r="M354" i="7"/>
  <c r="N354" i="7"/>
  <c r="O354" i="7"/>
  <c r="G355" i="7"/>
  <c r="K355" i="7"/>
  <c r="L355" i="7"/>
  <c r="M355" i="7"/>
  <c r="N355" i="7"/>
  <c r="O355" i="7"/>
  <c r="G356" i="7"/>
  <c r="K356" i="7"/>
  <c r="L356" i="7"/>
  <c r="M356" i="7"/>
  <c r="N356" i="7"/>
  <c r="O356" i="7"/>
  <c r="G357" i="7"/>
  <c r="K357" i="7"/>
  <c r="L357" i="7"/>
  <c r="M357" i="7"/>
  <c r="N357" i="7"/>
  <c r="O357" i="7"/>
  <c r="G358" i="7"/>
  <c r="K358" i="7"/>
  <c r="L358" i="7"/>
  <c r="M358" i="7"/>
  <c r="N358" i="7"/>
  <c r="O358" i="7"/>
  <c r="G359" i="7"/>
  <c r="K359" i="7"/>
  <c r="L359" i="7"/>
  <c r="M359" i="7"/>
  <c r="N359" i="7"/>
  <c r="O359" i="7"/>
  <c r="G360" i="7"/>
  <c r="K360" i="7"/>
  <c r="L360" i="7"/>
  <c r="M360" i="7"/>
  <c r="N360" i="7"/>
  <c r="O360" i="7"/>
  <c r="G361" i="7"/>
  <c r="K361" i="7"/>
  <c r="L361" i="7"/>
  <c r="M361" i="7"/>
  <c r="N361" i="7"/>
  <c r="O361" i="7"/>
  <c r="G362" i="7"/>
  <c r="K362" i="7"/>
  <c r="L362" i="7"/>
  <c r="M362" i="7"/>
  <c r="N362" i="7"/>
  <c r="O362" i="7"/>
  <c r="G363" i="7"/>
  <c r="K363" i="7"/>
  <c r="L363" i="7"/>
  <c r="M363" i="7"/>
  <c r="N363" i="7"/>
  <c r="O363" i="7"/>
  <c r="C9" i="7" l="1"/>
  <c r="H5" i="7" l="1"/>
  <c r="I5" i="7" s="1"/>
  <c r="H9" i="7"/>
  <c r="I9" i="7" s="1"/>
  <c r="H13" i="7"/>
  <c r="I13" i="7" s="1"/>
  <c r="H17" i="7"/>
  <c r="I17" i="7" s="1"/>
  <c r="H21" i="7"/>
  <c r="I21" i="7" s="1"/>
  <c r="H25" i="7"/>
  <c r="I25" i="7" s="1"/>
  <c r="H29" i="7"/>
  <c r="I29" i="7" s="1"/>
  <c r="H33" i="7"/>
  <c r="I33" i="7" s="1"/>
  <c r="H37" i="7"/>
  <c r="I37" i="7" s="1"/>
  <c r="H41" i="7"/>
  <c r="I41" i="7" s="1"/>
  <c r="H45" i="7"/>
  <c r="I45" i="7" s="1"/>
  <c r="H6" i="7"/>
  <c r="I6" i="7" s="1"/>
  <c r="H10" i="7"/>
  <c r="I10" i="7" s="1"/>
  <c r="H14" i="7"/>
  <c r="I14" i="7" s="1"/>
  <c r="H18" i="7"/>
  <c r="I18" i="7" s="1"/>
  <c r="H22" i="7"/>
  <c r="I22" i="7" s="1"/>
  <c r="H26" i="7"/>
  <c r="I26" i="7" s="1"/>
  <c r="H30" i="7"/>
  <c r="I30" i="7" s="1"/>
  <c r="H34" i="7"/>
  <c r="I34" i="7" s="1"/>
  <c r="H38" i="7"/>
  <c r="I38" i="7" s="1"/>
  <c r="H44" i="7"/>
  <c r="I44" i="7" s="1"/>
  <c r="H47" i="7"/>
  <c r="I47" i="7" s="1"/>
  <c r="H51" i="7"/>
  <c r="I51" i="7" s="1"/>
  <c r="H55" i="7"/>
  <c r="I55" i="7" s="1"/>
  <c r="H59" i="7"/>
  <c r="I59" i="7" s="1"/>
  <c r="H63" i="7"/>
  <c r="I63" i="7" s="1"/>
  <c r="H7" i="7"/>
  <c r="I7" i="7" s="1"/>
  <c r="H11" i="7"/>
  <c r="I11" i="7" s="1"/>
  <c r="H15" i="7"/>
  <c r="I15" i="7" s="1"/>
  <c r="H19" i="7"/>
  <c r="I19" i="7" s="1"/>
  <c r="H23" i="7"/>
  <c r="I23" i="7" s="1"/>
  <c r="H27" i="7"/>
  <c r="I27" i="7" s="1"/>
  <c r="H31" i="7"/>
  <c r="I31" i="7" s="1"/>
  <c r="H35" i="7"/>
  <c r="I35" i="7" s="1"/>
  <c r="H39" i="7"/>
  <c r="I39" i="7" s="1"/>
  <c r="H43" i="7"/>
  <c r="I43" i="7" s="1"/>
  <c r="H48" i="7"/>
  <c r="I48" i="7" s="1"/>
  <c r="H52" i="7"/>
  <c r="I52" i="7" s="1"/>
  <c r="H56" i="7"/>
  <c r="I56" i="7" s="1"/>
  <c r="H60" i="7"/>
  <c r="I60" i="7" s="1"/>
  <c r="H4" i="7"/>
  <c r="I4" i="7" s="1"/>
  <c r="H8" i="7"/>
  <c r="I8" i="7" s="1"/>
  <c r="H12" i="7"/>
  <c r="I12" i="7" s="1"/>
  <c r="H16" i="7"/>
  <c r="I16" i="7" s="1"/>
  <c r="H20" i="7"/>
  <c r="I20" i="7" s="1"/>
  <c r="H24" i="7"/>
  <c r="I24" i="7" s="1"/>
  <c r="H28" i="7"/>
  <c r="I28" i="7" s="1"/>
  <c r="H32" i="7"/>
  <c r="I32" i="7" s="1"/>
  <c r="H36" i="7"/>
  <c r="I36" i="7" s="1"/>
  <c r="H42" i="7"/>
  <c r="I42" i="7" s="1"/>
  <c r="H46" i="7"/>
  <c r="I46" i="7" s="1"/>
  <c r="H50" i="7"/>
  <c r="I50" i="7" s="1"/>
  <c r="H54" i="7"/>
  <c r="I54" i="7" s="1"/>
  <c r="H58" i="7"/>
  <c r="I58" i="7" s="1"/>
  <c r="H64" i="7"/>
  <c r="I64" i="7" s="1"/>
  <c r="H65" i="7"/>
  <c r="I65" i="7" s="1"/>
  <c r="H69" i="7"/>
  <c r="I69" i="7" s="1"/>
  <c r="H73" i="7"/>
  <c r="I73" i="7" s="1"/>
  <c r="H77" i="7"/>
  <c r="I77" i="7" s="1"/>
  <c r="H81" i="7"/>
  <c r="I81" i="7" s="1"/>
  <c r="H85" i="7"/>
  <c r="I85" i="7" s="1"/>
  <c r="H40" i="7"/>
  <c r="I40" i="7" s="1"/>
  <c r="H66" i="7"/>
  <c r="I66" i="7" s="1"/>
  <c r="H70" i="7"/>
  <c r="I70" i="7" s="1"/>
  <c r="H74" i="7"/>
  <c r="I74" i="7" s="1"/>
  <c r="H78" i="7"/>
  <c r="I78" i="7" s="1"/>
  <c r="H82" i="7"/>
  <c r="I82" i="7" s="1"/>
  <c r="H86" i="7"/>
  <c r="I86" i="7" s="1"/>
  <c r="H92" i="7"/>
  <c r="I92" i="7" s="1"/>
  <c r="H96" i="7"/>
  <c r="I96" i="7" s="1"/>
  <c r="H100" i="7"/>
  <c r="I100" i="7" s="1"/>
  <c r="H104" i="7"/>
  <c r="I104" i="7" s="1"/>
  <c r="H108" i="7"/>
  <c r="I108" i="7" s="1"/>
  <c r="H112" i="7"/>
  <c r="I112" i="7" s="1"/>
  <c r="H116" i="7"/>
  <c r="I116" i="7" s="1"/>
  <c r="H120" i="7"/>
  <c r="I120" i="7" s="1"/>
  <c r="H124" i="7"/>
  <c r="I124" i="7" s="1"/>
  <c r="H128" i="7"/>
  <c r="I128" i="7" s="1"/>
  <c r="H132" i="7"/>
  <c r="I132" i="7" s="1"/>
  <c r="H136" i="7"/>
  <c r="I136" i="7" s="1"/>
  <c r="H68" i="7"/>
  <c r="I68" i="7" s="1"/>
  <c r="H71" i="7"/>
  <c r="I71" i="7" s="1"/>
  <c r="H76" i="7"/>
  <c r="I76" i="7" s="1"/>
  <c r="H79" i="7"/>
  <c r="I79" i="7" s="1"/>
  <c r="H84" i="7"/>
  <c r="I84" i="7" s="1"/>
  <c r="H87" i="7"/>
  <c r="I87" i="7" s="1"/>
  <c r="H88" i="7"/>
  <c r="I88" i="7" s="1"/>
  <c r="H89" i="7"/>
  <c r="I89" i="7" s="1"/>
  <c r="H93" i="7"/>
  <c r="I93" i="7" s="1"/>
  <c r="H97" i="7"/>
  <c r="I97" i="7" s="1"/>
  <c r="H101" i="7"/>
  <c r="I101" i="7" s="1"/>
  <c r="H105" i="7"/>
  <c r="I105" i="7" s="1"/>
  <c r="H109" i="7"/>
  <c r="I109" i="7" s="1"/>
  <c r="H113" i="7"/>
  <c r="I113" i="7" s="1"/>
  <c r="H117" i="7"/>
  <c r="I117" i="7" s="1"/>
  <c r="H121" i="7"/>
  <c r="I121" i="7" s="1"/>
  <c r="H125" i="7"/>
  <c r="I125" i="7" s="1"/>
  <c r="H129" i="7"/>
  <c r="I129" i="7" s="1"/>
  <c r="H133" i="7"/>
  <c r="I133" i="7" s="1"/>
  <c r="H137" i="7"/>
  <c r="I137" i="7" s="1"/>
  <c r="H141" i="7"/>
  <c r="I141" i="7" s="1"/>
  <c r="H145" i="7"/>
  <c r="I145" i="7" s="1"/>
  <c r="H149" i="7"/>
  <c r="I149" i="7" s="1"/>
  <c r="H153" i="7"/>
  <c r="I153" i="7" s="1"/>
  <c r="H157" i="7"/>
  <c r="I157" i="7" s="1"/>
  <c r="H161" i="7"/>
  <c r="I161" i="7" s="1"/>
  <c r="H90" i="7"/>
  <c r="I90" i="7" s="1"/>
  <c r="H94" i="7"/>
  <c r="I94" i="7" s="1"/>
  <c r="H98" i="7"/>
  <c r="I98" i="7" s="1"/>
  <c r="H102" i="7"/>
  <c r="I102" i="7" s="1"/>
  <c r="H106" i="7"/>
  <c r="I106" i="7" s="1"/>
  <c r="H110" i="7"/>
  <c r="I110" i="7" s="1"/>
  <c r="H114" i="7"/>
  <c r="I114" i="7" s="1"/>
  <c r="H118" i="7"/>
  <c r="I118" i="7" s="1"/>
  <c r="H122" i="7"/>
  <c r="I122" i="7" s="1"/>
  <c r="H126" i="7"/>
  <c r="I126" i="7" s="1"/>
  <c r="H130" i="7"/>
  <c r="I130" i="7" s="1"/>
  <c r="H134" i="7"/>
  <c r="I134" i="7" s="1"/>
  <c r="H138" i="7"/>
  <c r="I138" i="7" s="1"/>
  <c r="H142" i="7"/>
  <c r="I142" i="7" s="1"/>
  <c r="H146" i="7"/>
  <c r="I146" i="7" s="1"/>
  <c r="H150" i="7"/>
  <c r="I150" i="7" s="1"/>
  <c r="H154" i="7"/>
  <c r="I154" i="7" s="1"/>
  <c r="H158" i="7"/>
  <c r="I158" i="7" s="1"/>
  <c r="H162" i="7"/>
  <c r="I162" i="7" s="1"/>
  <c r="H49" i="7"/>
  <c r="I49" i="7" s="1"/>
  <c r="H57" i="7"/>
  <c r="I57" i="7" s="1"/>
  <c r="H62" i="7"/>
  <c r="I62" i="7" s="1"/>
  <c r="H80" i="7"/>
  <c r="I80" i="7" s="1"/>
  <c r="H83" i="7"/>
  <c r="I83" i="7" s="1"/>
  <c r="H99" i="7"/>
  <c r="I99" i="7" s="1"/>
  <c r="H115" i="7"/>
  <c r="I115" i="7" s="1"/>
  <c r="H166" i="7"/>
  <c r="I166" i="7" s="1"/>
  <c r="H170" i="7"/>
  <c r="I170" i="7" s="1"/>
  <c r="H174" i="7"/>
  <c r="I174" i="7" s="1"/>
  <c r="H178" i="7"/>
  <c r="I178" i="7" s="1"/>
  <c r="H182" i="7"/>
  <c r="I182" i="7" s="1"/>
  <c r="H186" i="7"/>
  <c r="I186" i="7" s="1"/>
  <c r="H190" i="7"/>
  <c r="I190" i="7" s="1"/>
  <c r="H194" i="7"/>
  <c r="I194" i="7" s="1"/>
  <c r="H72" i="7"/>
  <c r="I72" i="7" s="1"/>
  <c r="H75" i="7"/>
  <c r="I75" i="7" s="1"/>
  <c r="H95" i="7"/>
  <c r="I95" i="7" s="1"/>
  <c r="H111" i="7"/>
  <c r="I111" i="7" s="1"/>
  <c r="H131" i="7"/>
  <c r="I131" i="7" s="1"/>
  <c r="H139" i="7"/>
  <c r="I139" i="7" s="1"/>
  <c r="H167" i="7"/>
  <c r="I167" i="7" s="1"/>
  <c r="H171" i="7"/>
  <c r="I171" i="7" s="1"/>
  <c r="H175" i="7"/>
  <c r="I175" i="7" s="1"/>
  <c r="H179" i="7"/>
  <c r="I179" i="7" s="1"/>
  <c r="H183" i="7"/>
  <c r="I183" i="7" s="1"/>
  <c r="H187" i="7"/>
  <c r="I187" i="7" s="1"/>
  <c r="H191" i="7"/>
  <c r="I191" i="7" s="1"/>
  <c r="H195" i="7"/>
  <c r="I195" i="7" s="1"/>
  <c r="H199" i="7"/>
  <c r="I199" i="7" s="1"/>
  <c r="H203" i="7"/>
  <c r="I203" i="7" s="1"/>
  <c r="H207" i="7"/>
  <c r="I207" i="7" s="1"/>
  <c r="H211" i="7"/>
  <c r="I211" i="7" s="1"/>
  <c r="H215" i="7"/>
  <c r="I215" i="7" s="1"/>
  <c r="H219" i="7"/>
  <c r="I219" i="7" s="1"/>
  <c r="H223" i="7"/>
  <c r="I223" i="7" s="1"/>
  <c r="H227" i="7"/>
  <c r="I227" i="7" s="1"/>
  <c r="H231" i="7"/>
  <c r="I231" i="7" s="1"/>
  <c r="H235" i="7"/>
  <c r="I235" i="7" s="1"/>
  <c r="H239" i="7"/>
  <c r="I239" i="7" s="1"/>
  <c r="H243" i="7"/>
  <c r="I243" i="7" s="1"/>
  <c r="H53" i="7"/>
  <c r="I53" i="7" s="1"/>
  <c r="H61" i="7"/>
  <c r="I61" i="7" s="1"/>
  <c r="H67" i="7"/>
  <c r="I67" i="7" s="1"/>
  <c r="H91" i="7"/>
  <c r="I91" i="7" s="1"/>
  <c r="H107" i="7"/>
  <c r="I107" i="7" s="1"/>
  <c r="H123" i="7"/>
  <c r="I123" i="7" s="1"/>
  <c r="H140" i="7"/>
  <c r="I140" i="7" s="1"/>
  <c r="H144" i="7"/>
  <c r="I144" i="7" s="1"/>
  <c r="H148" i="7"/>
  <c r="I148" i="7" s="1"/>
  <c r="H152" i="7"/>
  <c r="I152" i="7" s="1"/>
  <c r="H156" i="7"/>
  <c r="I156" i="7" s="1"/>
  <c r="H160" i="7"/>
  <c r="I160" i="7" s="1"/>
  <c r="H164" i="7"/>
  <c r="I164" i="7" s="1"/>
  <c r="H168" i="7"/>
  <c r="I168" i="7" s="1"/>
  <c r="H172" i="7"/>
  <c r="I172" i="7" s="1"/>
  <c r="H176" i="7"/>
  <c r="I176" i="7" s="1"/>
  <c r="H180" i="7"/>
  <c r="I180" i="7" s="1"/>
  <c r="H184" i="7"/>
  <c r="I184" i="7" s="1"/>
  <c r="H188" i="7"/>
  <c r="I188" i="7" s="1"/>
  <c r="H192" i="7"/>
  <c r="I192" i="7" s="1"/>
  <c r="H196" i="7"/>
  <c r="I196" i="7" s="1"/>
  <c r="H200" i="7"/>
  <c r="I200" i="7" s="1"/>
  <c r="H204" i="7"/>
  <c r="I204" i="7" s="1"/>
  <c r="H208" i="7"/>
  <c r="I208" i="7" s="1"/>
  <c r="H212" i="7"/>
  <c r="I212" i="7" s="1"/>
  <c r="H216" i="7"/>
  <c r="I216" i="7" s="1"/>
  <c r="H220" i="7"/>
  <c r="I220" i="7" s="1"/>
  <c r="H224" i="7"/>
  <c r="I224" i="7" s="1"/>
  <c r="H228" i="7"/>
  <c r="I228" i="7" s="1"/>
  <c r="H232" i="7"/>
  <c r="I232" i="7" s="1"/>
  <c r="H236" i="7"/>
  <c r="I236" i="7" s="1"/>
  <c r="H240" i="7"/>
  <c r="I240" i="7" s="1"/>
  <c r="H244" i="7"/>
  <c r="I244" i="7" s="1"/>
  <c r="H248" i="7"/>
  <c r="I248" i="7" s="1"/>
  <c r="H135" i="7"/>
  <c r="I135" i="7" s="1"/>
  <c r="H155" i="7"/>
  <c r="I155" i="7" s="1"/>
  <c r="H198" i="7"/>
  <c r="I198" i="7" s="1"/>
  <c r="H206" i="7"/>
  <c r="I206" i="7" s="1"/>
  <c r="H214" i="7"/>
  <c r="I214" i="7" s="1"/>
  <c r="H222" i="7"/>
  <c r="I222" i="7" s="1"/>
  <c r="H230" i="7"/>
  <c r="I230" i="7" s="1"/>
  <c r="H238" i="7"/>
  <c r="I238" i="7" s="1"/>
  <c r="H250" i="7"/>
  <c r="I250" i="7" s="1"/>
  <c r="H254" i="7"/>
  <c r="I254" i="7" s="1"/>
  <c r="H258" i="7"/>
  <c r="I258" i="7" s="1"/>
  <c r="H262" i="7"/>
  <c r="I262" i="7" s="1"/>
  <c r="H266" i="7"/>
  <c r="I266" i="7" s="1"/>
  <c r="H270" i="7"/>
  <c r="I270" i="7" s="1"/>
  <c r="H274" i="7"/>
  <c r="I274" i="7" s="1"/>
  <c r="H278" i="7"/>
  <c r="I278" i="7" s="1"/>
  <c r="H282" i="7"/>
  <c r="I282" i="7" s="1"/>
  <c r="H286" i="7"/>
  <c r="I286" i="7" s="1"/>
  <c r="H290" i="7"/>
  <c r="I290" i="7" s="1"/>
  <c r="H294" i="7"/>
  <c r="I294" i="7" s="1"/>
  <c r="H298" i="7"/>
  <c r="I298" i="7" s="1"/>
  <c r="H302" i="7"/>
  <c r="I302" i="7" s="1"/>
  <c r="H306" i="7"/>
  <c r="I306" i="7" s="1"/>
  <c r="J306" i="7" s="1"/>
  <c r="H310" i="7"/>
  <c r="I310" i="7" s="1"/>
  <c r="J310" i="7" s="1"/>
  <c r="H314" i="7"/>
  <c r="I314" i="7" s="1"/>
  <c r="J314" i="7" s="1"/>
  <c r="H318" i="7"/>
  <c r="I318" i="7" s="1"/>
  <c r="J318" i="7" s="1"/>
  <c r="H322" i="7"/>
  <c r="I322" i="7" s="1"/>
  <c r="J322" i="7" s="1"/>
  <c r="H326" i="7"/>
  <c r="I326" i="7" s="1"/>
  <c r="J326" i="7" s="1"/>
  <c r="H330" i="7"/>
  <c r="I330" i="7" s="1"/>
  <c r="J330" i="7" s="1"/>
  <c r="H334" i="7"/>
  <c r="I334" i="7" s="1"/>
  <c r="J334" i="7" s="1"/>
  <c r="H338" i="7"/>
  <c r="I338" i="7" s="1"/>
  <c r="J338" i="7" s="1"/>
  <c r="H342" i="7"/>
  <c r="I342" i="7" s="1"/>
  <c r="J342" i="7" s="1"/>
  <c r="H346" i="7"/>
  <c r="I346" i="7" s="1"/>
  <c r="J346" i="7" s="1"/>
  <c r="H350" i="7"/>
  <c r="I350" i="7" s="1"/>
  <c r="J350" i="7" s="1"/>
  <c r="H354" i="7"/>
  <c r="I354" i="7" s="1"/>
  <c r="J354" i="7" s="1"/>
  <c r="H358" i="7"/>
  <c r="I358" i="7" s="1"/>
  <c r="J358" i="7" s="1"/>
  <c r="H119" i="7"/>
  <c r="I119" i="7" s="1"/>
  <c r="H151" i="7"/>
  <c r="I151" i="7" s="1"/>
  <c r="H169" i="7"/>
  <c r="I169" i="7" s="1"/>
  <c r="H177" i="7"/>
  <c r="I177" i="7" s="1"/>
  <c r="H185" i="7"/>
  <c r="I185" i="7" s="1"/>
  <c r="H197" i="7"/>
  <c r="I197" i="7" s="1"/>
  <c r="H205" i="7"/>
  <c r="I205" i="7" s="1"/>
  <c r="H213" i="7"/>
  <c r="I213" i="7" s="1"/>
  <c r="H221" i="7"/>
  <c r="I221" i="7" s="1"/>
  <c r="H229" i="7"/>
  <c r="I229" i="7" s="1"/>
  <c r="H237" i="7"/>
  <c r="I237" i="7" s="1"/>
  <c r="H251" i="7"/>
  <c r="I251" i="7" s="1"/>
  <c r="H255" i="7"/>
  <c r="I255" i="7" s="1"/>
  <c r="H259" i="7"/>
  <c r="I259" i="7" s="1"/>
  <c r="H263" i="7"/>
  <c r="I263" i="7" s="1"/>
  <c r="H267" i="7"/>
  <c r="I267" i="7" s="1"/>
  <c r="H271" i="7"/>
  <c r="I271" i="7" s="1"/>
  <c r="H275" i="7"/>
  <c r="I275" i="7" s="1"/>
  <c r="H279" i="7"/>
  <c r="I279" i="7" s="1"/>
  <c r="H283" i="7"/>
  <c r="I283" i="7" s="1"/>
  <c r="H287" i="7"/>
  <c r="I287" i="7" s="1"/>
  <c r="H291" i="7"/>
  <c r="I291" i="7" s="1"/>
  <c r="H295" i="7"/>
  <c r="I295" i="7" s="1"/>
  <c r="H299" i="7"/>
  <c r="I299" i="7" s="1"/>
  <c r="H303" i="7"/>
  <c r="I303" i="7" s="1"/>
  <c r="H307" i="7"/>
  <c r="I307" i="7" s="1"/>
  <c r="J307" i="7" s="1"/>
  <c r="H311" i="7"/>
  <c r="I311" i="7" s="1"/>
  <c r="J311" i="7" s="1"/>
  <c r="H315" i="7"/>
  <c r="I315" i="7" s="1"/>
  <c r="J315" i="7" s="1"/>
  <c r="H319" i="7"/>
  <c r="I319" i="7" s="1"/>
  <c r="J319" i="7" s="1"/>
  <c r="H323" i="7"/>
  <c r="I323" i="7" s="1"/>
  <c r="J323" i="7" s="1"/>
  <c r="H327" i="7"/>
  <c r="I327" i="7" s="1"/>
  <c r="J327" i="7" s="1"/>
  <c r="H331" i="7"/>
  <c r="I331" i="7" s="1"/>
  <c r="J331" i="7" s="1"/>
  <c r="H335" i="7"/>
  <c r="I335" i="7" s="1"/>
  <c r="J335" i="7" s="1"/>
  <c r="H339" i="7"/>
  <c r="I339" i="7" s="1"/>
  <c r="J339" i="7" s="1"/>
  <c r="H343" i="7"/>
  <c r="I343" i="7" s="1"/>
  <c r="J343" i="7" s="1"/>
  <c r="H347" i="7"/>
  <c r="I347" i="7" s="1"/>
  <c r="J347" i="7" s="1"/>
  <c r="H351" i="7"/>
  <c r="I351" i="7" s="1"/>
  <c r="J351" i="7" s="1"/>
  <c r="H355" i="7"/>
  <c r="I355" i="7" s="1"/>
  <c r="J355" i="7" s="1"/>
  <c r="H359" i="7"/>
  <c r="I359" i="7" s="1"/>
  <c r="J359" i="7" s="1"/>
  <c r="H363" i="7"/>
  <c r="I363" i="7" s="1"/>
  <c r="J363" i="7" s="1"/>
  <c r="H103" i="7"/>
  <c r="I103" i="7" s="1"/>
  <c r="H127" i="7"/>
  <c r="I127" i="7" s="1"/>
  <c r="H147" i="7"/>
  <c r="I147" i="7" s="1"/>
  <c r="H163" i="7"/>
  <c r="I163" i="7" s="1"/>
  <c r="H189" i="7"/>
  <c r="I189" i="7" s="1"/>
  <c r="H202" i="7"/>
  <c r="I202" i="7" s="1"/>
  <c r="H210" i="7"/>
  <c r="I210" i="7" s="1"/>
  <c r="H218" i="7"/>
  <c r="I218" i="7" s="1"/>
  <c r="H226" i="7"/>
  <c r="I226" i="7" s="1"/>
  <c r="H234" i="7"/>
  <c r="I234" i="7" s="1"/>
  <c r="H242" i="7"/>
  <c r="I242" i="7" s="1"/>
  <c r="H252" i="7"/>
  <c r="I252" i="7" s="1"/>
  <c r="H256" i="7"/>
  <c r="I256" i="7" s="1"/>
  <c r="H260" i="7"/>
  <c r="I260" i="7" s="1"/>
  <c r="H264" i="7"/>
  <c r="I264" i="7" s="1"/>
  <c r="H268" i="7"/>
  <c r="I268" i="7" s="1"/>
  <c r="H272" i="7"/>
  <c r="I272" i="7" s="1"/>
  <c r="H276" i="7"/>
  <c r="I276" i="7" s="1"/>
  <c r="H280" i="7"/>
  <c r="I280" i="7" s="1"/>
  <c r="H284" i="7"/>
  <c r="I284" i="7" s="1"/>
  <c r="H288" i="7"/>
  <c r="I288" i="7" s="1"/>
  <c r="H292" i="7"/>
  <c r="I292" i="7" s="1"/>
  <c r="H296" i="7"/>
  <c r="I296" i="7" s="1"/>
  <c r="H300" i="7"/>
  <c r="I300" i="7" s="1"/>
  <c r="H304" i="7"/>
  <c r="I304" i="7" s="1"/>
  <c r="J304" i="7" s="1"/>
  <c r="H308" i="7"/>
  <c r="I308" i="7" s="1"/>
  <c r="J308" i="7" s="1"/>
  <c r="H312" i="7"/>
  <c r="I312" i="7" s="1"/>
  <c r="J312" i="7" s="1"/>
  <c r="H316" i="7"/>
  <c r="I316" i="7" s="1"/>
  <c r="J316" i="7" s="1"/>
  <c r="H320" i="7"/>
  <c r="I320" i="7" s="1"/>
  <c r="J320" i="7" s="1"/>
  <c r="H324" i="7"/>
  <c r="I324" i="7" s="1"/>
  <c r="J324" i="7" s="1"/>
  <c r="H328" i="7"/>
  <c r="I328" i="7" s="1"/>
  <c r="J328" i="7" s="1"/>
  <c r="H332" i="7"/>
  <c r="I332" i="7" s="1"/>
  <c r="J332" i="7" s="1"/>
  <c r="H336" i="7"/>
  <c r="I336" i="7" s="1"/>
  <c r="J336" i="7" s="1"/>
  <c r="H340" i="7"/>
  <c r="I340" i="7" s="1"/>
  <c r="J340" i="7" s="1"/>
  <c r="H344" i="7"/>
  <c r="I344" i="7" s="1"/>
  <c r="J344" i="7" s="1"/>
  <c r="H348" i="7"/>
  <c r="I348" i="7" s="1"/>
  <c r="J348" i="7" s="1"/>
  <c r="H352" i="7"/>
  <c r="I352" i="7" s="1"/>
  <c r="J352" i="7" s="1"/>
  <c r="H356" i="7"/>
  <c r="I356" i="7" s="1"/>
  <c r="J356" i="7" s="1"/>
  <c r="H360" i="7"/>
  <c r="I360" i="7" s="1"/>
  <c r="J360" i="7" s="1"/>
  <c r="H159" i="7"/>
  <c r="I159" i="7" s="1"/>
  <c r="H225" i="7"/>
  <c r="I225" i="7" s="1"/>
  <c r="H246" i="7"/>
  <c r="I246" i="7" s="1"/>
  <c r="H317" i="7"/>
  <c r="I317" i="7" s="1"/>
  <c r="J317" i="7" s="1"/>
  <c r="H333" i="7"/>
  <c r="I333" i="7" s="1"/>
  <c r="J333" i="7" s="1"/>
  <c r="H349" i="7"/>
  <c r="I349" i="7" s="1"/>
  <c r="J349" i="7" s="1"/>
  <c r="H143" i="7"/>
  <c r="I143" i="7" s="1"/>
  <c r="H165" i="7"/>
  <c r="I165" i="7" s="1"/>
  <c r="H181" i="7"/>
  <c r="I181" i="7" s="1"/>
  <c r="H193" i="7"/>
  <c r="I193" i="7" s="1"/>
  <c r="H201" i="7"/>
  <c r="I201" i="7" s="1"/>
  <c r="H233" i="7"/>
  <c r="I233" i="7" s="1"/>
  <c r="H313" i="7"/>
  <c r="I313" i="7" s="1"/>
  <c r="J313" i="7" s="1"/>
  <c r="H329" i="7"/>
  <c r="I329" i="7" s="1"/>
  <c r="J329" i="7" s="1"/>
  <c r="H345" i="7"/>
  <c r="I345" i="7" s="1"/>
  <c r="J345" i="7" s="1"/>
  <c r="H361" i="7"/>
  <c r="I361" i="7" s="1"/>
  <c r="J361" i="7" s="1"/>
  <c r="H362" i="7"/>
  <c r="I362" i="7" s="1"/>
  <c r="J362" i="7" s="1"/>
  <c r="H209" i="7"/>
  <c r="I209" i="7" s="1"/>
  <c r="H241" i="7"/>
  <c r="I241" i="7" s="1"/>
  <c r="H245" i="7"/>
  <c r="I245" i="7" s="1"/>
  <c r="H247" i="7"/>
  <c r="I247" i="7" s="1"/>
  <c r="H249" i="7"/>
  <c r="I249" i="7" s="1"/>
  <c r="H253" i="7"/>
  <c r="I253" i="7" s="1"/>
  <c r="H257" i="7"/>
  <c r="I257" i="7" s="1"/>
  <c r="H261" i="7"/>
  <c r="I261" i="7" s="1"/>
  <c r="H265" i="7"/>
  <c r="I265" i="7" s="1"/>
  <c r="H269" i="7"/>
  <c r="I269" i="7" s="1"/>
  <c r="H273" i="7"/>
  <c r="I273" i="7" s="1"/>
  <c r="H277" i="7"/>
  <c r="I277" i="7" s="1"/>
  <c r="H281" i="7"/>
  <c r="I281" i="7" s="1"/>
  <c r="H285" i="7"/>
  <c r="I285" i="7" s="1"/>
  <c r="H289" i="7"/>
  <c r="I289" i="7" s="1"/>
  <c r="H293" i="7"/>
  <c r="I293" i="7" s="1"/>
  <c r="H297" i="7"/>
  <c r="I297" i="7" s="1"/>
  <c r="H301" i="7"/>
  <c r="I301" i="7" s="1"/>
  <c r="H309" i="7"/>
  <c r="I309" i="7" s="1"/>
  <c r="J309" i="7" s="1"/>
  <c r="H325" i="7"/>
  <c r="I325" i="7" s="1"/>
  <c r="J325" i="7" s="1"/>
  <c r="H341" i="7"/>
  <c r="I341" i="7" s="1"/>
  <c r="J341" i="7" s="1"/>
  <c r="H357" i="7"/>
  <c r="I357" i="7" s="1"/>
  <c r="J357" i="7" s="1"/>
  <c r="H173" i="7"/>
  <c r="I173" i="7" s="1"/>
  <c r="H217" i="7"/>
  <c r="I217" i="7" s="1"/>
  <c r="H305" i="7"/>
  <c r="I305" i="7" s="1"/>
  <c r="J305" i="7" s="1"/>
  <c r="H321" i="7"/>
  <c r="I321" i="7" s="1"/>
  <c r="J321" i="7" s="1"/>
  <c r="H337" i="7"/>
  <c r="I337" i="7" s="1"/>
  <c r="J337" i="7" s="1"/>
  <c r="H353" i="7"/>
  <c r="I353" i="7" s="1"/>
  <c r="J353" i="7" s="1"/>
  <c r="M173" i="7" l="1"/>
  <c r="J173" i="7"/>
  <c r="K173" i="7"/>
  <c r="L173" i="7"/>
  <c r="J289" i="7"/>
  <c r="K289" i="7"/>
  <c r="J273" i="7"/>
  <c r="K273" i="7"/>
  <c r="J257" i="7"/>
  <c r="K257" i="7"/>
  <c r="K245" i="7"/>
  <c r="J245" i="7"/>
  <c r="J233" i="7"/>
  <c r="K233" i="7"/>
  <c r="L233" i="7"/>
  <c r="M165" i="7"/>
  <c r="J165" i="7"/>
  <c r="K165" i="7"/>
  <c r="L165" i="7"/>
  <c r="J296" i="7"/>
  <c r="K296" i="7"/>
  <c r="J280" i="7"/>
  <c r="K280" i="7"/>
  <c r="J264" i="7"/>
  <c r="K264" i="7"/>
  <c r="J242" i="7"/>
  <c r="L242" i="7"/>
  <c r="K242" i="7"/>
  <c r="J210" i="7"/>
  <c r="L210" i="7"/>
  <c r="K210" i="7"/>
  <c r="J147" i="7"/>
  <c r="K147" i="7"/>
  <c r="L147" i="7"/>
  <c r="M147" i="7"/>
  <c r="K295" i="7"/>
  <c r="J295" i="7"/>
  <c r="K279" i="7"/>
  <c r="J279" i="7"/>
  <c r="K263" i="7"/>
  <c r="J263" i="7"/>
  <c r="J237" i="7"/>
  <c r="K237" i="7"/>
  <c r="L237" i="7"/>
  <c r="J205" i="7"/>
  <c r="K205" i="7"/>
  <c r="L205" i="7"/>
  <c r="M169" i="7"/>
  <c r="J169" i="7"/>
  <c r="K169" i="7"/>
  <c r="L169" i="7"/>
  <c r="J290" i="7"/>
  <c r="K290" i="7"/>
  <c r="J274" i="7"/>
  <c r="K274" i="7"/>
  <c r="J258" i="7"/>
  <c r="K258" i="7"/>
  <c r="J230" i="7"/>
  <c r="K230" i="7"/>
  <c r="L230" i="7"/>
  <c r="J198" i="7"/>
  <c r="K198" i="7"/>
  <c r="L198" i="7"/>
  <c r="J244" i="7"/>
  <c r="K244" i="7"/>
  <c r="K228" i="7"/>
  <c r="L228" i="7"/>
  <c r="J228" i="7"/>
  <c r="K212" i="7"/>
  <c r="L212" i="7"/>
  <c r="J212" i="7"/>
  <c r="K196" i="7"/>
  <c r="L196" i="7"/>
  <c r="J196" i="7"/>
  <c r="J180" i="7"/>
  <c r="K180" i="7"/>
  <c r="L180" i="7"/>
  <c r="M180" i="7"/>
  <c r="J164" i="7"/>
  <c r="K164" i="7"/>
  <c r="L164" i="7"/>
  <c r="M164" i="7"/>
  <c r="M148" i="7"/>
  <c r="J148" i="7"/>
  <c r="L148" i="7"/>
  <c r="K148" i="7"/>
  <c r="M107" i="7"/>
  <c r="J107" i="7"/>
  <c r="N107" i="7"/>
  <c r="K107" i="7"/>
  <c r="L107" i="7"/>
  <c r="J53" i="7"/>
  <c r="N53" i="7"/>
  <c r="K53" i="7"/>
  <c r="O53" i="7"/>
  <c r="L53" i="7"/>
  <c r="M53" i="7"/>
  <c r="L231" i="7"/>
  <c r="K231" i="7"/>
  <c r="J231" i="7"/>
  <c r="L215" i="7"/>
  <c r="K215" i="7"/>
  <c r="J215" i="7"/>
  <c r="L199" i="7"/>
  <c r="K199" i="7"/>
  <c r="J199" i="7"/>
  <c r="K183" i="7"/>
  <c r="L183" i="7"/>
  <c r="M183" i="7"/>
  <c r="J183" i="7"/>
  <c r="K167" i="7"/>
  <c r="L167" i="7"/>
  <c r="M167" i="7"/>
  <c r="J167" i="7"/>
  <c r="M95" i="7"/>
  <c r="J95" i="7"/>
  <c r="N95" i="7"/>
  <c r="K95" i="7"/>
  <c r="L95" i="7"/>
  <c r="L190" i="7"/>
  <c r="J190" i="7"/>
  <c r="K190" i="7"/>
  <c r="L174" i="7"/>
  <c r="M174" i="7"/>
  <c r="J174" i="7"/>
  <c r="K174" i="7"/>
  <c r="M99" i="7"/>
  <c r="J99" i="7"/>
  <c r="N99" i="7"/>
  <c r="K99" i="7"/>
  <c r="L99" i="7"/>
  <c r="J57" i="7"/>
  <c r="N57" i="7"/>
  <c r="K57" i="7"/>
  <c r="O57" i="7"/>
  <c r="L57" i="7"/>
  <c r="M57" i="7"/>
  <c r="K154" i="7"/>
  <c r="L154" i="7"/>
  <c r="J154" i="7"/>
  <c r="M154" i="7"/>
  <c r="J138" i="7"/>
  <c r="K138" i="7"/>
  <c r="L138" i="7"/>
  <c r="M138" i="7"/>
  <c r="J122" i="7"/>
  <c r="N122" i="7"/>
  <c r="K122" i="7"/>
  <c r="L122" i="7"/>
  <c r="M122" i="7"/>
  <c r="J106" i="7"/>
  <c r="N106" i="7"/>
  <c r="K106" i="7"/>
  <c r="L106" i="7"/>
  <c r="M106" i="7"/>
  <c r="J90" i="7"/>
  <c r="N90" i="7"/>
  <c r="K90" i="7"/>
  <c r="L90" i="7"/>
  <c r="M90" i="7"/>
  <c r="L149" i="7"/>
  <c r="M149" i="7"/>
  <c r="J149" i="7"/>
  <c r="K149" i="7"/>
  <c r="K133" i="7"/>
  <c r="L133" i="7"/>
  <c r="M133" i="7"/>
  <c r="J133" i="7"/>
  <c r="K117" i="7"/>
  <c r="L117" i="7"/>
  <c r="M117" i="7"/>
  <c r="N117" i="7"/>
  <c r="J117" i="7"/>
  <c r="K101" i="7"/>
  <c r="L101" i="7"/>
  <c r="M101" i="7"/>
  <c r="N101" i="7"/>
  <c r="J101" i="7"/>
  <c r="J88" i="7"/>
  <c r="L88" i="7"/>
  <c r="M88" i="7"/>
  <c r="N88" i="7"/>
  <c r="K88" i="7"/>
  <c r="M76" i="7"/>
  <c r="J76" i="7"/>
  <c r="N76" i="7"/>
  <c r="K76" i="7"/>
  <c r="L76" i="7"/>
  <c r="L132" i="7"/>
  <c r="M132" i="7"/>
  <c r="J132" i="7"/>
  <c r="K132" i="7"/>
  <c r="L116" i="7"/>
  <c r="M116" i="7"/>
  <c r="J116" i="7"/>
  <c r="N116" i="7"/>
  <c r="K116" i="7"/>
  <c r="L100" i="7"/>
  <c r="M100" i="7"/>
  <c r="J100" i="7"/>
  <c r="N100" i="7"/>
  <c r="K100" i="7"/>
  <c r="K82" i="7"/>
  <c r="L82" i="7"/>
  <c r="N82" i="7"/>
  <c r="J82" i="7"/>
  <c r="M82" i="7"/>
  <c r="K66" i="7"/>
  <c r="L66" i="7"/>
  <c r="N66" i="7"/>
  <c r="J66" i="7"/>
  <c r="M66" i="7"/>
  <c r="L77" i="7"/>
  <c r="M77" i="7"/>
  <c r="N77" i="7"/>
  <c r="J77" i="7"/>
  <c r="K77" i="7"/>
  <c r="K64" i="7"/>
  <c r="M64" i="7"/>
  <c r="N64" i="7"/>
  <c r="J64" i="7"/>
  <c r="L64" i="7"/>
  <c r="M46" i="7"/>
  <c r="J46" i="7"/>
  <c r="N46" i="7"/>
  <c r="K46" i="7"/>
  <c r="L46" i="7"/>
  <c r="O46" i="7"/>
  <c r="M28" i="7"/>
  <c r="J28" i="7"/>
  <c r="N28" i="7"/>
  <c r="K28" i="7"/>
  <c r="L28" i="7"/>
  <c r="O28" i="7"/>
  <c r="M12" i="7"/>
  <c r="J12" i="7"/>
  <c r="N12" i="7"/>
  <c r="K12" i="7"/>
  <c r="L12" i="7"/>
  <c r="O12" i="7"/>
  <c r="K56" i="7"/>
  <c r="O56" i="7"/>
  <c r="L56" i="7"/>
  <c r="M56" i="7"/>
  <c r="N56" i="7"/>
  <c r="J56" i="7"/>
  <c r="J39" i="7"/>
  <c r="N39" i="7"/>
  <c r="K39" i="7"/>
  <c r="O39" i="7"/>
  <c r="M39" i="7"/>
  <c r="L39" i="7"/>
  <c r="J23" i="7"/>
  <c r="N23" i="7"/>
  <c r="K23" i="7"/>
  <c r="O23" i="7"/>
  <c r="L23" i="7"/>
  <c r="M23" i="7"/>
  <c r="J7" i="7"/>
  <c r="N7" i="7"/>
  <c r="K7" i="7"/>
  <c r="O7" i="7"/>
  <c r="L7" i="7"/>
  <c r="M7" i="7"/>
  <c r="L51" i="7"/>
  <c r="M51" i="7"/>
  <c r="O51" i="7"/>
  <c r="J51" i="7"/>
  <c r="K51" i="7"/>
  <c r="N51" i="7"/>
  <c r="K34" i="7"/>
  <c r="O34" i="7"/>
  <c r="L34" i="7"/>
  <c r="N34" i="7"/>
  <c r="J34" i="7"/>
  <c r="M34" i="7"/>
  <c r="K18" i="7"/>
  <c r="O18" i="7"/>
  <c r="L18" i="7"/>
  <c r="N18" i="7"/>
  <c r="J18" i="7"/>
  <c r="M18" i="7"/>
  <c r="J45" i="7"/>
  <c r="N45" i="7"/>
  <c r="K45" i="7"/>
  <c r="O45" i="7"/>
  <c r="L45" i="7"/>
  <c r="M45" i="7"/>
  <c r="L29" i="7"/>
  <c r="M29" i="7"/>
  <c r="J29" i="7"/>
  <c r="K29" i="7"/>
  <c r="N29" i="7"/>
  <c r="O29" i="7"/>
  <c r="L13" i="7"/>
  <c r="M13" i="7"/>
  <c r="J13" i="7"/>
  <c r="K13" i="7"/>
  <c r="N13" i="7"/>
  <c r="O13" i="7"/>
  <c r="J301" i="7"/>
  <c r="K301" i="7"/>
  <c r="J285" i="7"/>
  <c r="K285" i="7"/>
  <c r="J269" i="7"/>
  <c r="K269" i="7"/>
  <c r="J253" i="7"/>
  <c r="K253" i="7"/>
  <c r="J241" i="7"/>
  <c r="K241" i="7"/>
  <c r="L241" i="7"/>
  <c r="J201" i="7"/>
  <c r="K201" i="7"/>
  <c r="L201" i="7"/>
  <c r="J143" i="7"/>
  <c r="K143" i="7"/>
  <c r="L143" i="7"/>
  <c r="M143" i="7"/>
  <c r="J246" i="7"/>
  <c r="K246" i="7"/>
  <c r="J292" i="7"/>
  <c r="K292" i="7"/>
  <c r="J276" i="7"/>
  <c r="K276" i="7"/>
  <c r="J260" i="7"/>
  <c r="K260" i="7"/>
  <c r="J234" i="7"/>
  <c r="L234" i="7"/>
  <c r="K234" i="7"/>
  <c r="J202" i="7"/>
  <c r="L202" i="7"/>
  <c r="K202" i="7"/>
  <c r="M127" i="7"/>
  <c r="J127" i="7"/>
  <c r="K127" i="7"/>
  <c r="L127" i="7"/>
  <c r="K291" i="7"/>
  <c r="J291" i="7"/>
  <c r="K275" i="7"/>
  <c r="J275" i="7"/>
  <c r="K259" i="7"/>
  <c r="J259" i="7"/>
  <c r="J229" i="7"/>
  <c r="K229" i="7"/>
  <c r="L229" i="7"/>
  <c r="J197" i="7"/>
  <c r="K197" i="7"/>
  <c r="L197" i="7"/>
  <c r="J151" i="7"/>
  <c r="K151" i="7"/>
  <c r="L151" i="7"/>
  <c r="M151" i="7"/>
  <c r="J302" i="7"/>
  <c r="K302" i="7"/>
  <c r="J286" i="7"/>
  <c r="K286" i="7"/>
  <c r="J270" i="7"/>
  <c r="K270" i="7"/>
  <c r="J254" i="7"/>
  <c r="K254" i="7"/>
  <c r="J222" i="7"/>
  <c r="K222" i="7"/>
  <c r="L222" i="7"/>
  <c r="J155" i="7"/>
  <c r="K155" i="7"/>
  <c r="L155" i="7"/>
  <c r="M155" i="7"/>
  <c r="K240" i="7"/>
  <c r="L240" i="7"/>
  <c r="J240" i="7"/>
  <c r="K224" i="7"/>
  <c r="L224" i="7"/>
  <c r="J224" i="7"/>
  <c r="K208" i="7"/>
  <c r="L208" i="7"/>
  <c r="J208" i="7"/>
  <c r="J192" i="7"/>
  <c r="K192" i="7"/>
  <c r="L192" i="7"/>
  <c r="J176" i="7"/>
  <c r="K176" i="7"/>
  <c r="L176" i="7"/>
  <c r="M176" i="7"/>
  <c r="M160" i="7"/>
  <c r="J160" i="7"/>
  <c r="L160" i="7"/>
  <c r="K160" i="7"/>
  <c r="M144" i="7"/>
  <c r="J144" i="7"/>
  <c r="L144" i="7"/>
  <c r="K144" i="7"/>
  <c r="M91" i="7"/>
  <c r="J91" i="7"/>
  <c r="N91" i="7"/>
  <c r="K91" i="7"/>
  <c r="L91" i="7"/>
  <c r="L243" i="7"/>
  <c r="J243" i="7"/>
  <c r="K243" i="7"/>
  <c r="L227" i="7"/>
  <c r="J227" i="7"/>
  <c r="K227" i="7"/>
  <c r="L211" i="7"/>
  <c r="J211" i="7"/>
  <c r="K211" i="7"/>
  <c r="K195" i="7"/>
  <c r="L195" i="7"/>
  <c r="J195" i="7"/>
  <c r="K179" i="7"/>
  <c r="L179" i="7"/>
  <c r="M179" i="7"/>
  <c r="J179" i="7"/>
  <c r="M139" i="7"/>
  <c r="J139" i="7"/>
  <c r="K139" i="7"/>
  <c r="L139" i="7"/>
  <c r="J75" i="7"/>
  <c r="N75" i="7"/>
  <c r="K75" i="7"/>
  <c r="L75" i="7"/>
  <c r="M75" i="7"/>
  <c r="L186" i="7"/>
  <c r="J186" i="7"/>
  <c r="K186" i="7"/>
  <c r="L170" i="7"/>
  <c r="M170" i="7"/>
  <c r="J170" i="7"/>
  <c r="K170" i="7"/>
  <c r="J83" i="7"/>
  <c r="N83" i="7"/>
  <c r="K83" i="7"/>
  <c r="L83" i="7"/>
  <c r="M83" i="7"/>
  <c r="J49" i="7"/>
  <c r="N49" i="7"/>
  <c r="K49" i="7"/>
  <c r="O49" i="7"/>
  <c r="L49" i="7"/>
  <c r="M49" i="7"/>
  <c r="K150" i="7"/>
  <c r="L150" i="7"/>
  <c r="J150" i="7"/>
  <c r="M150" i="7"/>
  <c r="J134" i="7"/>
  <c r="K134" i="7"/>
  <c r="L134" i="7"/>
  <c r="M134" i="7"/>
  <c r="J118" i="7"/>
  <c r="N118" i="7"/>
  <c r="K118" i="7"/>
  <c r="L118" i="7"/>
  <c r="M118" i="7"/>
  <c r="J102" i="7"/>
  <c r="N102" i="7"/>
  <c r="K102" i="7"/>
  <c r="L102" i="7"/>
  <c r="M102" i="7"/>
  <c r="L161" i="7"/>
  <c r="M161" i="7"/>
  <c r="J161" i="7"/>
  <c r="K161" i="7"/>
  <c r="L145" i="7"/>
  <c r="M145" i="7"/>
  <c r="J145" i="7"/>
  <c r="K145" i="7"/>
  <c r="K129" i="7"/>
  <c r="L129" i="7"/>
  <c r="M129" i="7"/>
  <c r="J129" i="7"/>
  <c r="K113" i="7"/>
  <c r="L113" i="7"/>
  <c r="M113" i="7"/>
  <c r="J113" i="7"/>
  <c r="N113" i="7"/>
  <c r="K97" i="7"/>
  <c r="L97" i="7"/>
  <c r="M97" i="7"/>
  <c r="J97" i="7"/>
  <c r="N97" i="7"/>
  <c r="K87" i="7"/>
  <c r="L87" i="7"/>
  <c r="M87" i="7"/>
  <c r="N87" i="7"/>
  <c r="J87" i="7"/>
  <c r="J71" i="7"/>
  <c r="N71" i="7"/>
  <c r="K71" i="7"/>
  <c r="M71" i="7"/>
  <c r="L71" i="7"/>
  <c r="L128" i="7"/>
  <c r="M128" i="7"/>
  <c r="J128" i="7"/>
  <c r="K128" i="7"/>
  <c r="L112" i="7"/>
  <c r="M112" i="7"/>
  <c r="J112" i="7"/>
  <c r="N112" i="7"/>
  <c r="K112" i="7"/>
  <c r="L96" i="7"/>
  <c r="M96" i="7"/>
  <c r="J96" i="7"/>
  <c r="N96" i="7"/>
  <c r="K96" i="7"/>
  <c r="K78" i="7"/>
  <c r="L78" i="7"/>
  <c r="J78" i="7"/>
  <c r="M78" i="7"/>
  <c r="N78" i="7"/>
  <c r="M40" i="7"/>
  <c r="J40" i="7"/>
  <c r="N40" i="7"/>
  <c r="L40" i="7"/>
  <c r="O40" i="7"/>
  <c r="K40" i="7"/>
  <c r="L73" i="7"/>
  <c r="M73" i="7"/>
  <c r="J73" i="7"/>
  <c r="K73" i="7"/>
  <c r="N73" i="7"/>
  <c r="M58" i="7"/>
  <c r="J58" i="7"/>
  <c r="N58" i="7"/>
  <c r="K58" i="7"/>
  <c r="L58" i="7"/>
  <c r="O58" i="7"/>
  <c r="K42" i="7"/>
  <c r="O42" i="7"/>
  <c r="J42" i="7"/>
  <c r="L42" i="7"/>
  <c r="M42" i="7"/>
  <c r="N42" i="7"/>
  <c r="M24" i="7"/>
  <c r="J24" i="7"/>
  <c r="N24" i="7"/>
  <c r="K24" i="7"/>
  <c r="L24" i="7"/>
  <c r="O24" i="7"/>
  <c r="M8" i="7"/>
  <c r="J8" i="7"/>
  <c r="N8" i="7"/>
  <c r="K8" i="7"/>
  <c r="L8" i="7"/>
  <c r="O8" i="7"/>
  <c r="K52" i="7"/>
  <c r="O52" i="7"/>
  <c r="L52" i="7"/>
  <c r="M52" i="7"/>
  <c r="N52" i="7"/>
  <c r="J52" i="7"/>
  <c r="J35" i="7"/>
  <c r="N35" i="7"/>
  <c r="K35" i="7"/>
  <c r="O35" i="7"/>
  <c r="L35" i="7"/>
  <c r="M35" i="7"/>
  <c r="J19" i="7"/>
  <c r="N19" i="7"/>
  <c r="K19" i="7"/>
  <c r="O19" i="7"/>
  <c r="L19" i="7"/>
  <c r="M19" i="7"/>
  <c r="L63" i="7"/>
  <c r="M63" i="7"/>
  <c r="N63" i="7"/>
  <c r="J63" i="7"/>
  <c r="K63" i="7"/>
  <c r="O63" i="7"/>
  <c r="L47" i="7"/>
  <c r="M47" i="7"/>
  <c r="O47" i="7"/>
  <c r="J47" i="7"/>
  <c r="K47" i="7"/>
  <c r="N47" i="7"/>
  <c r="K30" i="7"/>
  <c r="O30" i="7"/>
  <c r="L30" i="7"/>
  <c r="N30" i="7"/>
  <c r="J30" i="7"/>
  <c r="M30" i="7"/>
  <c r="K14" i="7"/>
  <c r="O14" i="7"/>
  <c r="L14" i="7"/>
  <c r="N14" i="7"/>
  <c r="J14" i="7"/>
  <c r="M14" i="7"/>
  <c r="L41" i="7"/>
  <c r="J41" i="7"/>
  <c r="O41" i="7"/>
  <c r="K41" i="7"/>
  <c r="M41" i="7"/>
  <c r="N41" i="7"/>
  <c r="L25" i="7"/>
  <c r="M25" i="7"/>
  <c r="J25" i="7"/>
  <c r="K25" i="7"/>
  <c r="N25" i="7"/>
  <c r="O25" i="7"/>
  <c r="L9" i="7"/>
  <c r="M9" i="7"/>
  <c r="J9" i="7"/>
  <c r="K9" i="7"/>
  <c r="N9" i="7"/>
  <c r="O9" i="7"/>
  <c r="J297" i="7"/>
  <c r="K297" i="7"/>
  <c r="J281" i="7"/>
  <c r="K281" i="7"/>
  <c r="J265" i="7"/>
  <c r="K265" i="7"/>
  <c r="J249" i="7"/>
  <c r="K249" i="7"/>
  <c r="J209" i="7"/>
  <c r="K209" i="7"/>
  <c r="L209" i="7"/>
  <c r="J193" i="7"/>
  <c r="K193" i="7"/>
  <c r="L193" i="7"/>
  <c r="J225" i="7"/>
  <c r="K225" i="7"/>
  <c r="L225" i="7"/>
  <c r="J288" i="7"/>
  <c r="K288" i="7"/>
  <c r="J272" i="7"/>
  <c r="K272" i="7"/>
  <c r="J256" i="7"/>
  <c r="K256" i="7"/>
  <c r="J226" i="7"/>
  <c r="L226" i="7"/>
  <c r="K226" i="7"/>
  <c r="J189" i="7"/>
  <c r="K189" i="7"/>
  <c r="L189" i="7"/>
  <c r="M103" i="7"/>
  <c r="J103" i="7"/>
  <c r="N103" i="7"/>
  <c r="K103" i="7"/>
  <c r="L103" i="7"/>
  <c r="K303" i="7"/>
  <c r="J303" i="7"/>
  <c r="K287" i="7"/>
  <c r="J287" i="7"/>
  <c r="K271" i="7"/>
  <c r="J271" i="7"/>
  <c r="K255" i="7"/>
  <c r="J255" i="7"/>
  <c r="J221" i="7"/>
  <c r="K221" i="7"/>
  <c r="L221" i="7"/>
  <c r="J185" i="7"/>
  <c r="K185" i="7"/>
  <c r="L185" i="7"/>
  <c r="M119" i="7"/>
  <c r="J119" i="7"/>
  <c r="N119" i="7"/>
  <c r="K119" i="7"/>
  <c r="L119" i="7"/>
  <c r="J298" i="7"/>
  <c r="K298" i="7"/>
  <c r="J282" i="7"/>
  <c r="K282" i="7"/>
  <c r="J266" i="7"/>
  <c r="K266" i="7"/>
  <c r="J250" i="7"/>
  <c r="K250" i="7"/>
  <c r="J214" i="7"/>
  <c r="K214" i="7"/>
  <c r="L214" i="7"/>
  <c r="M135" i="7"/>
  <c r="J135" i="7"/>
  <c r="K135" i="7"/>
  <c r="L135" i="7"/>
  <c r="K236" i="7"/>
  <c r="L236" i="7"/>
  <c r="J236" i="7"/>
  <c r="K220" i="7"/>
  <c r="L220" i="7"/>
  <c r="J220" i="7"/>
  <c r="K204" i="7"/>
  <c r="L204" i="7"/>
  <c r="J204" i="7"/>
  <c r="J188" i="7"/>
  <c r="K188" i="7"/>
  <c r="L188" i="7"/>
  <c r="J172" i="7"/>
  <c r="K172" i="7"/>
  <c r="L172" i="7"/>
  <c r="M172" i="7"/>
  <c r="M156" i="7"/>
  <c r="J156" i="7"/>
  <c r="L156" i="7"/>
  <c r="K156" i="7"/>
  <c r="M140" i="7"/>
  <c r="J140" i="7"/>
  <c r="L140" i="7"/>
  <c r="K140" i="7"/>
  <c r="J67" i="7"/>
  <c r="N67" i="7"/>
  <c r="K67" i="7"/>
  <c r="L67" i="7"/>
  <c r="M67" i="7"/>
  <c r="L239" i="7"/>
  <c r="K239" i="7"/>
  <c r="J239" i="7"/>
  <c r="L223" i="7"/>
  <c r="K223" i="7"/>
  <c r="J223" i="7"/>
  <c r="L207" i="7"/>
  <c r="K207" i="7"/>
  <c r="J207" i="7"/>
  <c r="K191" i="7"/>
  <c r="L191" i="7"/>
  <c r="J191" i="7"/>
  <c r="K175" i="7"/>
  <c r="L175" i="7"/>
  <c r="M175" i="7"/>
  <c r="J175" i="7"/>
  <c r="M131" i="7"/>
  <c r="J131" i="7"/>
  <c r="K131" i="7"/>
  <c r="L131" i="7"/>
  <c r="M72" i="7"/>
  <c r="J72" i="7"/>
  <c r="N72" i="7"/>
  <c r="K72" i="7"/>
  <c r="L72" i="7"/>
  <c r="L182" i="7"/>
  <c r="M182" i="7"/>
  <c r="J182" i="7"/>
  <c r="K182" i="7"/>
  <c r="L166" i="7"/>
  <c r="M166" i="7"/>
  <c r="J166" i="7"/>
  <c r="K166" i="7"/>
  <c r="M80" i="7"/>
  <c r="J80" i="7"/>
  <c r="N80" i="7"/>
  <c r="K80" i="7"/>
  <c r="L80" i="7"/>
  <c r="K162" i="7"/>
  <c r="L162" i="7"/>
  <c r="J162" i="7"/>
  <c r="M162" i="7"/>
  <c r="K146" i="7"/>
  <c r="L146" i="7"/>
  <c r="J146" i="7"/>
  <c r="M146" i="7"/>
  <c r="J130" i="7"/>
  <c r="K130" i="7"/>
  <c r="L130" i="7"/>
  <c r="M130" i="7"/>
  <c r="J114" i="7"/>
  <c r="N114" i="7"/>
  <c r="K114" i="7"/>
  <c r="L114" i="7"/>
  <c r="M114" i="7"/>
  <c r="J98" i="7"/>
  <c r="N98" i="7"/>
  <c r="K98" i="7"/>
  <c r="L98" i="7"/>
  <c r="M98" i="7"/>
  <c r="L157" i="7"/>
  <c r="M157" i="7"/>
  <c r="J157" i="7"/>
  <c r="K157" i="7"/>
  <c r="L141" i="7"/>
  <c r="M141" i="7"/>
  <c r="J141" i="7"/>
  <c r="K141" i="7"/>
  <c r="K125" i="7"/>
  <c r="L125" i="7"/>
  <c r="M125" i="7"/>
  <c r="J125" i="7"/>
  <c r="K109" i="7"/>
  <c r="L109" i="7"/>
  <c r="M109" i="7"/>
  <c r="J109" i="7"/>
  <c r="N109" i="7"/>
  <c r="K93" i="7"/>
  <c r="L93" i="7"/>
  <c r="M93" i="7"/>
  <c r="J93" i="7"/>
  <c r="N93" i="7"/>
  <c r="M84" i="7"/>
  <c r="J84" i="7"/>
  <c r="N84" i="7"/>
  <c r="K84" i="7"/>
  <c r="L84" i="7"/>
  <c r="M68" i="7"/>
  <c r="J68" i="7"/>
  <c r="N68" i="7"/>
  <c r="K68" i="7"/>
  <c r="L68" i="7"/>
  <c r="L124" i="7"/>
  <c r="M124" i="7"/>
  <c r="J124" i="7"/>
  <c r="K124" i="7"/>
  <c r="L108" i="7"/>
  <c r="M108" i="7"/>
  <c r="J108" i="7"/>
  <c r="N108" i="7"/>
  <c r="K108" i="7"/>
  <c r="L92" i="7"/>
  <c r="M92" i="7"/>
  <c r="J92" i="7"/>
  <c r="N92" i="7"/>
  <c r="K92" i="7"/>
  <c r="K74" i="7"/>
  <c r="L74" i="7"/>
  <c r="N74" i="7"/>
  <c r="J74" i="7"/>
  <c r="M74" i="7"/>
  <c r="L85" i="7"/>
  <c r="M85" i="7"/>
  <c r="N85" i="7"/>
  <c r="J85" i="7"/>
  <c r="K85" i="7"/>
  <c r="L69" i="7"/>
  <c r="M69" i="7"/>
  <c r="N69" i="7"/>
  <c r="J69" i="7"/>
  <c r="K69" i="7"/>
  <c r="M54" i="7"/>
  <c r="J54" i="7"/>
  <c r="N54" i="7"/>
  <c r="K54" i="7"/>
  <c r="L54" i="7"/>
  <c r="O54" i="7"/>
  <c r="M36" i="7"/>
  <c r="J36" i="7"/>
  <c r="N36" i="7"/>
  <c r="K36" i="7"/>
  <c r="L36" i="7"/>
  <c r="O36" i="7"/>
  <c r="M20" i="7"/>
  <c r="J20" i="7"/>
  <c r="N20" i="7"/>
  <c r="K20" i="7"/>
  <c r="L20" i="7"/>
  <c r="O20" i="7"/>
  <c r="M4" i="7"/>
  <c r="J4" i="7"/>
  <c r="N4" i="7"/>
  <c r="K4" i="7"/>
  <c r="L4" i="7"/>
  <c r="O4" i="7"/>
  <c r="K48" i="7"/>
  <c r="O48" i="7"/>
  <c r="L48" i="7"/>
  <c r="M48" i="7"/>
  <c r="N48" i="7"/>
  <c r="J48" i="7"/>
  <c r="J31" i="7"/>
  <c r="N31" i="7"/>
  <c r="K31" i="7"/>
  <c r="O31" i="7"/>
  <c r="L31" i="7"/>
  <c r="M31" i="7"/>
  <c r="J15" i="7"/>
  <c r="N15" i="7"/>
  <c r="K15" i="7"/>
  <c r="O15" i="7"/>
  <c r="L15" i="7"/>
  <c r="M15" i="7"/>
  <c r="L59" i="7"/>
  <c r="M59" i="7"/>
  <c r="O59" i="7"/>
  <c r="J59" i="7"/>
  <c r="K59" i="7"/>
  <c r="N59" i="7"/>
  <c r="M44" i="7"/>
  <c r="N44" i="7"/>
  <c r="J44" i="7"/>
  <c r="O44" i="7"/>
  <c r="K44" i="7"/>
  <c r="L44" i="7"/>
  <c r="K26" i="7"/>
  <c r="O26" i="7"/>
  <c r="L26" i="7"/>
  <c r="N26" i="7"/>
  <c r="J26" i="7"/>
  <c r="M26" i="7"/>
  <c r="K10" i="7"/>
  <c r="O10" i="7"/>
  <c r="L10" i="7"/>
  <c r="N10" i="7"/>
  <c r="J10" i="7"/>
  <c r="M10" i="7"/>
  <c r="L37" i="7"/>
  <c r="M37" i="7"/>
  <c r="J37" i="7"/>
  <c r="K37" i="7"/>
  <c r="N37" i="7"/>
  <c r="O37" i="7"/>
  <c r="L21" i="7"/>
  <c r="M21" i="7"/>
  <c r="J21" i="7"/>
  <c r="K21" i="7"/>
  <c r="N21" i="7"/>
  <c r="O21" i="7"/>
  <c r="L5" i="7"/>
  <c r="M5" i="7"/>
  <c r="J5" i="7"/>
  <c r="K5" i="7"/>
  <c r="N5" i="7"/>
  <c r="O5" i="7"/>
  <c r="J217" i="7"/>
  <c r="K217" i="7"/>
  <c r="L217" i="7"/>
  <c r="J293" i="7"/>
  <c r="K293" i="7"/>
  <c r="J277" i="7"/>
  <c r="K277" i="7"/>
  <c r="J261" i="7"/>
  <c r="K261" i="7"/>
  <c r="J247" i="7"/>
  <c r="K247" i="7"/>
  <c r="M181" i="7"/>
  <c r="J181" i="7"/>
  <c r="K181" i="7"/>
  <c r="L181" i="7"/>
  <c r="J159" i="7"/>
  <c r="K159" i="7"/>
  <c r="L159" i="7"/>
  <c r="M159" i="7"/>
  <c r="J300" i="7"/>
  <c r="K300" i="7"/>
  <c r="J284" i="7"/>
  <c r="K284" i="7"/>
  <c r="J268" i="7"/>
  <c r="K268" i="7"/>
  <c r="J252" i="7"/>
  <c r="K252" i="7"/>
  <c r="J218" i="7"/>
  <c r="L218" i="7"/>
  <c r="K218" i="7"/>
  <c r="J163" i="7"/>
  <c r="K163" i="7"/>
  <c r="L163" i="7"/>
  <c r="M163" i="7"/>
  <c r="K299" i="7"/>
  <c r="J299" i="7"/>
  <c r="K283" i="7"/>
  <c r="J283" i="7"/>
  <c r="K267" i="7"/>
  <c r="J267" i="7"/>
  <c r="K251" i="7"/>
  <c r="J251" i="7"/>
  <c r="J213" i="7"/>
  <c r="K213" i="7"/>
  <c r="L213" i="7"/>
  <c r="M177" i="7"/>
  <c r="J177" i="7"/>
  <c r="K177" i="7"/>
  <c r="L177" i="7"/>
  <c r="J294" i="7"/>
  <c r="K294" i="7"/>
  <c r="J278" i="7"/>
  <c r="K278" i="7"/>
  <c r="J262" i="7"/>
  <c r="K262" i="7"/>
  <c r="J238" i="7"/>
  <c r="K238" i="7"/>
  <c r="L238" i="7"/>
  <c r="J206" i="7"/>
  <c r="K206" i="7"/>
  <c r="L206" i="7"/>
  <c r="J248" i="7"/>
  <c r="K248" i="7"/>
  <c r="K232" i="7"/>
  <c r="L232" i="7"/>
  <c r="J232" i="7"/>
  <c r="K216" i="7"/>
  <c r="L216" i="7"/>
  <c r="J216" i="7"/>
  <c r="K200" i="7"/>
  <c r="L200" i="7"/>
  <c r="J200" i="7"/>
  <c r="J184" i="7"/>
  <c r="K184" i="7"/>
  <c r="L184" i="7"/>
  <c r="J168" i="7"/>
  <c r="K168" i="7"/>
  <c r="L168" i="7"/>
  <c r="M168" i="7"/>
  <c r="M152" i="7"/>
  <c r="J152" i="7"/>
  <c r="L152" i="7"/>
  <c r="K152" i="7"/>
  <c r="M123" i="7"/>
  <c r="J123" i="7"/>
  <c r="N123" i="7"/>
  <c r="K123" i="7"/>
  <c r="L123" i="7"/>
  <c r="J61" i="7"/>
  <c r="N61" i="7"/>
  <c r="O61" i="7"/>
  <c r="K61" i="7"/>
  <c r="L61" i="7"/>
  <c r="M61" i="7"/>
  <c r="L235" i="7"/>
  <c r="J235" i="7"/>
  <c r="K235" i="7"/>
  <c r="L219" i="7"/>
  <c r="J219" i="7"/>
  <c r="K219" i="7"/>
  <c r="L203" i="7"/>
  <c r="J203" i="7"/>
  <c r="K203" i="7"/>
  <c r="K187" i="7"/>
  <c r="L187" i="7"/>
  <c r="J187" i="7"/>
  <c r="K171" i="7"/>
  <c r="L171" i="7"/>
  <c r="M171" i="7"/>
  <c r="J171" i="7"/>
  <c r="M111" i="7"/>
  <c r="J111" i="7"/>
  <c r="N111" i="7"/>
  <c r="K111" i="7"/>
  <c r="L111" i="7"/>
  <c r="L194" i="7"/>
  <c r="J194" i="7"/>
  <c r="K194" i="7"/>
  <c r="L178" i="7"/>
  <c r="M178" i="7"/>
  <c r="J178" i="7"/>
  <c r="K178" i="7"/>
  <c r="M115" i="7"/>
  <c r="J115" i="7"/>
  <c r="N115" i="7"/>
  <c r="K115" i="7"/>
  <c r="L115" i="7"/>
  <c r="M62" i="7"/>
  <c r="K62" i="7"/>
  <c r="L62" i="7"/>
  <c r="J62" i="7"/>
  <c r="N62" i="7"/>
  <c r="O62" i="7"/>
  <c r="K158" i="7"/>
  <c r="L158" i="7"/>
  <c r="J158" i="7"/>
  <c r="M158" i="7"/>
  <c r="K142" i="7"/>
  <c r="L142" i="7"/>
  <c r="J142" i="7"/>
  <c r="M142" i="7"/>
  <c r="J126" i="7"/>
  <c r="K126" i="7"/>
  <c r="L126" i="7"/>
  <c r="M126" i="7"/>
  <c r="J110" i="7"/>
  <c r="N110" i="7"/>
  <c r="K110" i="7"/>
  <c r="L110" i="7"/>
  <c r="M110" i="7"/>
  <c r="J94" i="7"/>
  <c r="N94" i="7"/>
  <c r="K94" i="7"/>
  <c r="L94" i="7"/>
  <c r="M94" i="7"/>
  <c r="L153" i="7"/>
  <c r="M153" i="7"/>
  <c r="J153" i="7"/>
  <c r="K153" i="7"/>
  <c r="K137" i="7"/>
  <c r="L137" i="7"/>
  <c r="M137" i="7"/>
  <c r="J137" i="7"/>
  <c r="K121" i="7"/>
  <c r="L121" i="7"/>
  <c r="M121" i="7"/>
  <c r="J121" i="7"/>
  <c r="N121" i="7"/>
  <c r="K105" i="7"/>
  <c r="L105" i="7"/>
  <c r="M105" i="7"/>
  <c r="J105" i="7"/>
  <c r="N105" i="7"/>
  <c r="K89" i="7"/>
  <c r="L89" i="7"/>
  <c r="M89" i="7"/>
  <c r="J89" i="7"/>
  <c r="N89" i="7"/>
  <c r="J79" i="7"/>
  <c r="N79" i="7"/>
  <c r="K79" i="7"/>
  <c r="M79" i="7"/>
  <c r="L79" i="7"/>
  <c r="L136" i="7"/>
  <c r="M136" i="7"/>
  <c r="J136" i="7"/>
  <c r="K136" i="7"/>
  <c r="L120" i="7"/>
  <c r="M120" i="7"/>
  <c r="J120" i="7"/>
  <c r="N120" i="7"/>
  <c r="K120" i="7"/>
  <c r="L104" i="7"/>
  <c r="M104" i="7"/>
  <c r="J104" i="7"/>
  <c r="N104" i="7"/>
  <c r="K104" i="7"/>
  <c r="K86" i="7"/>
  <c r="L86" i="7"/>
  <c r="J86" i="7"/>
  <c r="M86" i="7"/>
  <c r="N86" i="7"/>
  <c r="K70" i="7"/>
  <c r="L70" i="7"/>
  <c r="J70" i="7"/>
  <c r="M70" i="7"/>
  <c r="N70" i="7"/>
  <c r="L81" i="7"/>
  <c r="M81" i="7"/>
  <c r="J81" i="7"/>
  <c r="K81" i="7"/>
  <c r="N81" i="7"/>
  <c r="L65" i="7"/>
  <c r="M65" i="7"/>
  <c r="J65" i="7"/>
  <c r="K65" i="7"/>
  <c r="N65" i="7"/>
  <c r="M50" i="7"/>
  <c r="J50" i="7"/>
  <c r="N50" i="7"/>
  <c r="K50" i="7"/>
  <c r="L50" i="7"/>
  <c r="O50" i="7"/>
  <c r="M32" i="7"/>
  <c r="J32" i="7"/>
  <c r="N32" i="7"/>
  <c r="K32" i="7"/>
  <c r="L32" i="7"/>
  <c r="O32" i="7"/>
  <c r="M16" i="7"/>
  <c r="J16" i="7"/>
  <c r="N16" i="7"/>
  <c r="K16" i="7"/>
  <c r="L16" i="7"/>
  <c r="O16" i="7"/>
  <c r="K60" i="7"/>
  <c r="O60" i="7"/>
  <c r="L60" i="7"/>
  <c r="M60" i="7"/>
  <c r="N60" i="7"/>
  <c r="J60" i="7"/>
  <c r="J43" i="7"/>
  <c r="N43" i="7"/>
  <c r="L43" i="7"/>
  <c r="M43" i="7"/>
  <c r="O43" i="7"/>
  <c r="K43" i="7"/>
  <c r="J27" i="7"/>
  <c r="N27" i="7"/>
  <c r="K27" i="7"/>
  <c r="O27" i="7"/>
  <c r="L27" i="7"/>
  <c r="M27" i="7"/>
  <c r="J11" i="7"/>
  <c r="N11" i="7"/>
  <c r="K11" i="7"/>
  <c r="O11" i="7"/>
  <c r="L11" i="7"/>
  <c r="M11" i="7"/>
  <c r="L55" i="7"/>
  <c r="M55" i="7"/>
  <c r="O55" i="7"/>
  <c r="J55" i="7"/>
  <c r="K55" i="7"/>
  <c r="N55" i="7"/>
  <c r="K38" i="7"/>
  <c r="O38" i="7"/>
  <c r="L38" i="7"/>
  <c r="N38" i="7"/>
  <c r="J38" i="7"/>
  <c r="M38" i="7"/>
  <c r="K22" i="7"/>
  <c r="O22" i="7"/>
  <c r="L22" i="7"/>
  <c r="N22" i="7"/>
  <c r="J22" i="7"/>
  <c r="M22" i="7"/>
  <c r="K6" i="7"/>
  <c r="O6" i="7"/>
  <c r="L6" i="7"/>
  <c r="N6" i="7"/>
  <c r="J6" i="7"/>
  <c r="M6" i="7"/>
  <c r="L33" i="7"/>
  <c r="M33" i="7"/>
  <c r="J33" i="7"/>
  <c r="K33" i="7"/>
  <c r="N33" i="7"/>
  <c r="O33" i="7"/>
  <c r="L17" i="7"/>
  <c r="M17" i="7"/>
  <c r="J17" i="7"/>
  <c r="K17" i="7"/>
  <c r="N17" i="7"/>
  <c r="O17" i="7"/>
  <c r="L2" i="7" l="1"/>
  <c r="M2" i="7"/>
  <c r="K2" i="7"/>
  <c r="N2" i="7"/>
  <c r="O2" i="7"/>
  <c r="J2" i="7"/>
  <c r="C13" i="7" s="1"/>
  <c r="C14" i="7" l="1"/>
  <c r="C15" i="7"/>
</calcChain>
</file>

<file path=xl/comments1.xml><?xml version="1.0" encoding="utf-8"?>
<comments xmlns="http://schemas.openxmlformats.org/spreadsheetml/2006/main">
  <authors>
    <author>IndusWealth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IndusWealth:</t>
        </r>
        <r>
          <rPr>
            <sz val="9"/>
            <color indexed="81"/>
            <rFont val="Tahoma"/>
            <family val="2"/>
          </rPr>
          <t xml:space="preserve">
Investment = EMI-Rent+ Bank interest on down payment</t>
        </r>
      </text>
    </comment>
  </commentList>
</comments>
</file>

<file path=xl/sharedStrings.xml><?xml version="1.0" encoding="utf-8"?>
<sst xmlns="http://schemas.openxmlformats.org/spreadsheetml/2006/main" count="30" uniqueCount="28">
  <si>
    <t>EMI</t>
  </si>
  <si>
    <t>Rent</t>
  </si>
  <si>
    <t>Investment</t>
  </si>
  <si>
    <t>Price of the house</t>
  </si>
  <si>
    <t>Down payment</t>
  </si>
  <si>
    <t>% Yearly increase in rent</t>
  </si>
  <si>
    <t>Future Value of  Investment</t>
  </si>
  <si>
    <t>When the investment is negative, one is withdrawing from investment capital to pay rent</t>
  </si>
  <si>
    <t>Rent (as % of price of the  house)</t>
  </si>
  <si>
    <t>Yearly market return (Index return)</t>
  </si>
  <si>
    <t>30 year loan</t>
  </si>
  <si>
    <t>25 year loan</t>
  </si>
  <si>
    <t>20 year loan</t>
  </si>
  <si>
    <t>15 year loan</t>
  </si>
  <si>
    <t>10  year loan</t>
  </si>
  <si>
    <t>5 year loan</t>
  </si>
  <si>
    <t>Term of loan</t>
  </si>
  <si>
    <t>Values in Yellow are inputs - you can update them based on your details</t>
  </si>
  <si>
    <t>Value of investment after the loan term</t>
  </si>
  <si>
    <t>% Annual increase in house price (for term of the loan) to keep up with market returns</t>
  </si>
  <si>
    <t>Note</t>
  </si>
  <si>
    <t>Initial rent amount (monthly rent for the house)</t>
  </si>
  <si>
    <t>Number of times the value of house should appreciate in the loan term for a return equivalent to the market</t>
  </si>
  <si>
    <t xml:space="preserve"> </t>
  </si>
  <si>
    <t>Buy vs Rent  - Analysis</t>
  </si>
  <si>
    <t>Interest rate for the home loan</t>
  </si>
  <si>
    <t>First investment = EMI - Rent + down payment</t>
  </si>
  <si>
    <t xml:space="preserve">Regular Investments = EMI - Rent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</si>
</sst>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164" fontId="0" fillId="0" borderId="0" xfId="1" applyNumberFormat="1" applyFont="1"/>
    <xf numFmtId="17" fontId="0" fillId="0" borderId="0" xfId="0" applyNumberFormat="1"/>
    <xf numFmtId="43" fontId="0" fillId="0" borderId="0" xfId="1" applyFont="1"/>
    <xf numFmtId="166" fontId="0" fillId="0" borderId="0" xfId="2" applyNumberFormat="1" applyFont="1"/>
    <xf numFmtId="166" fontId="0" fillId="0" borderId="0" xfId="0" applyNumberFormat="1"/>
    <xf numFmtId="164" fontId="0" fillId="0" borderId="1" xfId="1" applyNumberFormat="1" applyFont="1" applyBorder="1"/>
    <xf numFmtId="17" fontId="0" fillId="0" borderId="1" xfId="0" applyNumberFormat="1" applyBorder="1"/>
    <xf numFmtId="3" fontId="0" fillId="0" borderId="1" xfId="0" applyNumberFormat="1" applyBorder="1"/>
    <xf numFmtId="164" fontId="0" fillId="5" borderId="1" xfId="1" applyNumberFormat="1" applyFont="1" applyFill="1" applyBorder="1"/>
    <xf numFmtId="0" fontId="0" fillId="0" borderId="7" xfId="0" applyBorder="1"/>
    <xf numFmtId="164" fontId="2" fillId="6" borderId="11" xfId="1" applyNumberFormat="1" applyFont="1" applyFill="1" applyBorder="1"/>
    <xf numFmtId="0" fontId="2" fillId="6" borderId="12" xfId="0" applyFont="1" applyFill="1" applyBorder="1"/>
    <xf numFmtId="164" fontId="2" fillId="6" borderId="12" xfId="1" applyNumberFormat="1" applyFont="1" applyFill="1" applyBorder="1"/>
    <xf numFmtId="164" fontId="2" fillId="6" borderId="13" xfId="1" applyNumberFormat="1" applyFont="1" applyFill="1" applyBorder="1"/>
    <xf numFmtId="164" fontId="2" fillId="6" borderId="15" xfId="1" applyNumberFormat="1" applyFont="1" applyFill="1" applyBorder="1"/>
    <xf numFmtId="164" fontId="2" fillId="6" borderId="16" xfId="1" applyNumberFormat="1" applyFont="1" applyFill="1" applyBorder="1"/>
    <xf numFmtId="164" fontId="2" fillId="6" borderId="17" xfId="1" applyNumberFormat="1" applyFont="1" applyFill="1" applyBorder="1"/>
    <xf numFmtId="164" fontId="0" fillId="5" borderId="8" xfId="1" applyNumberFormat="1" applyFont="1" applyFill="1" applyBorder="1"/>
    <xf numFmtId="0" fontId="0" fillId="0" borderId="9" xfId="0" applyBorder="1"/>
    <xf numFmtId="17" fontId="0" fillId="0" borderId="14" xfId="0" applyNumberFormat="1" applyBorder="1"/>
    <xf numFmtId="3" fontId="0" fillId="0" borderId="14" xfId="0" applyNumberFormat="1" applyBorder="1"/>
    <xf numFmtId="164" fontId="0" fillId="0" borderId="14" xfId="1" applyNumberFormat="1" applyFont="1" applyBorder="1"/>
    <xf numFmtId="164" fontId="0" fillId="5" borderId="14" xfId="1" applyNumberFormat="1" applyFont="1" applyFill="1" applyBorder="1"/>
    <xf numFmtId="164" fontId="0" fillId="5" borderId="10" xfId="1" applyNumberFormat="1" applyFont="1" applyFill="1" applyBorder="1"/>
    <xf numFmtId="0" fontId="0" fillId="8" borderId="11" xfId="0" applyFill="1" applyBorder="1"/>
    <xf numFmtId="164" fontId="0" fillId="8" borderId="12" xfId="1" applyNumberFormat="1" applyFont="1" applyFill="1" applyBorder="1"/>
    <xf numFmtId="166" fontId="2" fillId="8" borderId="12" xfId="0" applyNumberFormat="1" applyFont="1" applyFill="1" applyBorder="1" applyAlignment="1">
      <alignment vertical="center"/>
    </xf>
    <xf numFmtId="164" fontId="2" fillId="8" borderId="12" xfId="1" applyNumberFormat="1" applyFont="1" applyFill="1" applyBorder="1" applyAlignment="1">
      <alignment vertical="center"/>
    </xf>
    <xf numFmtId="164" fontId="2" fillId="8" borderId="18" xfId="1" applyNumberFormat="1" applyFont="1" applyFill="1" applyBorder="1" applyAlignment="1">
      <alignment vertical="center"/>
    </xf>
    <xf numFmtId="43" fontId="2" fillId="7" borderId="2" xfId="1" applyFont="1" applyFill="1" applyBorder="1" applyAlignment="1">
      <alignment wrapText="1"/>
    </xf>
    <xf numFmtId="43" fontId="0" fillId="0" borderId="3" xfId="1" applyFont="1" applyBorder="1" applyAlignment="1">
      <alignment wrapText="1"/>
    </xf>
    <xf numFmtId="43" fontId="2" fillId="4" borderId="3" xfId="1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wrapText="1"/>
    </xf>
    <xf numFmtId="166" fontId="0" fillId="0" borderId="19" xfId="2" applyNumberFormat="1" applyFont="1" applyBorder="1" applyAlignment="1">
      <alignment wrapText="1"/>
    </xf>
    <xf numFmtId="43" fontId="0" fillId="0" borderId="19" xfId="1" applyFont="1" applyBorder="1" applyAlignment="1">
      <alignment wrapText="1"/>
    </xf>
    <xf numFmtId="164" fontId="0" fillId="2" borderId="20" xfId="0" applyNumberFormat="1" applyFill="1" applyBorder="1"/>
    <xf numFmtId="164" fontId="0" fillId="2" borderId="20" xfId="1" applyNumberFormat="1" applyFont="1" applyFill="1" applyBorder="1"/>
    <xf numFmtId="166" fontId="0" fillId="0" borderId="20" xfId="2" applyNumberFormat="1" applyFont="1" applyFill="1" applyBorder="1"/>
    <xf numFmtId="166" fontId="0" fillId="2" borderId="20" xfId="2" applyNumberFormat="1" applyFont="1" applyFill="1" applyBorder="1"/>
    <xf numFmtId="9" fontId="0" fillId="2" borderId="20" xfId="1" applyNumberFormat="1" applyFont="1" applyFill="1" applyBorder="1"/>
    <xf numFmtId="0" fontId="0" fillId="2" borderId="20" xfId="0" applyFill="1" applyBorder="1" applyAlignment="1">
      <alignment horizontal="center"/>
    </xf>
    <xf numFmtId="43" fontId="2" fillId="0" borderId="19" xfId="1" applyFont="1" applyFill="1" applyBorder="1" applyAlignment="1">
      <alignment wrapText="1"/>
    </xf>
    <xf numFmtId="164" fontId="2" fillId="0" borderId="20" xfId="1" applyNumberFormat="1" applyFont="1" applyFill="1" applyBorder="1"/>
    <xf numFmtId="165" fontId="2" fillId="0" borderId="20" xfId="1" applyNumberFormat="1" applyFont="1" applyFill="1" applyBorder="1"/>
    <xf numFmtId="43" fontId="2" fillId="0" borderId="21" xfId="1" applyFont="1" applyFill="1" applyBorder="1" applyAlignment="1">
      <alignment wrapText="1"/>
    </xf>
    <xf numFmtId="10" fontId="2" fillId="0" borderId="22" xfId="2" applyNumberFormat="1" applyFont="1" applyFill="1" applyBorder="1"/>
    <xf numFmtId="43" fontId="0" fillId="0" borderId="19" xfId="1" applyFont="1" applyFill="1" applyBorder="1" applyAlignment="1">
      <alignment wrapText="1"/>
    </xf>
    <xf numFmtId="0" fontId="0" fillId="0" borderId="0" xfId="0" applyBorder="1" applyAlignment="1">
      <alignment horizontal="center" wrapText="1"/>
    </xf>
    <xf numFmtId="43" fontId="0" fillId="0" borderId="0" xfId="1" applyFont="1" applyFill="1"/>
    <xf numFmtId="166" fontId="0" fillId="9" borderId="20" xfId="2" applyNumberFormat="1" applyFont="1" applyFill="1" applyBorder="1"/>
    <xf numFmtId="43" fontId="2" fillId="3" borderId="25" xfId="1" applyFont="1" applyFill="1" applyBorder="1" applyAlignment="1">
      <alignment wrapText="1"/>
    </xf>
    <xf numFmtId="43" fontId="2" fillId="3" borderId="26" xfId="1" applyFont="1" applyFill="1" applyBorder="1" applyAlignment="1">
      <alignment wrapText="1"/>
    </xf>
    <xf numFmtId="166" fontId="2" fillId="2" borderId="5" xfId="2" applyNumberFormat="1" applyFont="1" applyFill="1" applyBorder="1" applyAlignment="1">
      <alignment horizontal="center" wrapText="1"/>
    </xf>
    <xf numFmtId="166" fontId="2" fillId="2" borderId="6" xfId="2" applyNumberFormat="1" applyFont="1" applyFill="1" applyBorder="1" applyAlignment="1">
      <alignment horizontal="center" wrapText="1"/>
    </xf>
    <xf numFmtId="164" fontId="2" fillId="8" borderId="18" xfId="1" applyNumberFormat="1" applyFont="1" applyFill="1" applyBorder="1" applyAlignment="1">
      <alignment horizontal="center" wrapText="1"/>
    </xf>
    <xf numFmtId="164" fontId="2" fillId="8" borderId="23" xfId="1" applyNumberFormat="1" applyFont="1" applyFill="1" applyBorder="1" applyAlignment="1">
      <alignment horizontal="center" wrapText="1"/>
    </xf>
    <xf numFmtId="164" fontId="2" fillId="8" borderId="24" xfId="1" applyNumberFormat="1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3:C15" totalsRowShown="0" headerRowDxfId="2" tableBorderDxfId="1">
  <tableColumns count="2">
    <tableColumn id="1" name="Buy vs Rent  - Analysis" dataDxfId="0" dataCellStyle="Comma"/>
    <tableColumn id="2" name=" 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91"/>
  <sheetViews>
    <sheetView tabSelected="1" workbookViewId="0">
      <selection activeCell="C12" sqref="C12"/>
    </sheetView>
  </sheetViews>
  <sheetFormatPr defaultRowHeight="15" x14ac:dyDescent="0.25"/>
  <cols>
    <col min="1" max="1" width="2.85546875" customWidth="1"/>
    <col min="2" max="2" width="53.7109375" customWidth="1"/>
    <col min="3" max="3" width="15.7109375" customWidth="1"/>
    <col min="4" max="4" width="7.42578125" customWidth="1"/>
    <col min="5" max="5" width="4" bestFit="1" customWidth="1"/>
    <col min="6" max="6" width="7.42578125" bestFit="1" customWidth="1"/>
    <col min="7" max="7" width="7.5703125" bestFit="1" customWidth="1"/>
    <col min="8" max="8" width="9" style="1" bestFit="1" customWidth="1"/>
    <col min="9" max="9" width="12.5703125" style="1" bestFit="1" customWidth="1"/>
    <col min="10" max="10" width="13.140625" style="1" bestFit="1" customWidth="1"/>
    <col min="11" max="11" width="12.5703125" bestFit="1" customWidth="1"/>
    <col min="12" max="12" width="11.5703125" bestFit="1" customWidth="1"/>
    <col min="13" max="13" width="13.140625" customWidth="1"/>
    <col min="14" max="14" width="13.5703125" bestFit="1" customWidth="1"/>
    <col min="15" max="15" width="12" bestFit="1" customWidth="1"/>
  </cols>
  <sheetData>
    <row r="1" spans="1:15" ht="15.75" thickBot="1" x14ac:dyDescent="0.3">
      <c r="D1" s="4"/>
      <c r="J1" s="11" t="s">
        <v>10</v>
      </c>
      <c r="K1" s="12" t="s">
        <v>11</v>
      </c>
      <c r="L1" s="12" t="s">
        <v>12</v>
      </c>
      <c r="M1" s="13" t="s">
        <v>13</v>
      </c>
      <c r="N1" s="13" t="s">
        <v>14</v>
      </c>
      <c r="O1" s="14" t="s">
        <v>15</v>
      </c>
    </row>
    <row r="2" spans="1:15" ht="15.75" thickBot="1" x14ac:dyDescent="0.3">
      <c r="B2" s="55" t="s">
        <v>17</v>
      </c>
      <c r="C2" s="56"/>
      <c r="D2" s="4"/>
      <c r="J2" s="15">
        <f>SUM(J4:J363)</f>
        <v>338032044.64386195</v>
      </c>
      <c r="K2" s="16">
        <f t="shared" ref="K2:O2" si="0">SUM(K4:K363)</f>
        <v>169390425.46996281</v>
      </c>
      <c r="L2" s="16">
        <f t="shared" si="0"/>
        <v>84433323.472867936</v>
      </c>
      <c r="M2" s="16">
        <f t="shared" si="0"/>
        <v>41390241.05866757</v>
      </c>
      <c r="N2" s="16">
        <f t="shared" si="0"/>
        <v>19393477.158461165</v>
      </c>
      <c r="O2" s="17">
        <f t="shared" si="0"/>
        <v>8006343.0229074601</v>
      </c>
    </row>
    <row r="3" spans="1:15" x14ac:dyDescent="0.25">
      <c r="A3" s="5"/>
      <c r="B3" s="50" t="s">
        <v>24</v>
      </c>
      <c r="C3" s="34" t="s">
        <v>23</v>
      </c>
      <c r="D3" s="5"/>
      <c r="E3" s="25"/>
      <c r="F3" s="26"/>
      <c r="G3" s="27" t="s">
        <v>0</v>
      </c>
      <c r="H3" s="28" t="s">
        <v>1</v>
      </c>
      <c r="I3" s="29" t="s">
        <v>2</v>
      </c>
      <c r="J3" s="57" t="s">
        <v>6</v>
      </c>
      <c r="K3" s="58"/>
      <c r="L3" s="58"/>
      <c r="M3" s="58"/>
      <c r="N3" s="58"/>
      <c r="O3" s="59"/>
    </row>
    <row r="4" spans="1:15" x14ac:dyDescent="0.25">
      <c r="A4" s="3"/>
      <c r="B4" s="35" t="s">
        <v>3</v>
      </c>
      <c r="C4" s="38">
        <v>10000000</v>
      </c>
      <c r="D4" s="51"/>
      <c r="E4" s="10">
        <v>1</v>
      </c>
      <c r="F4" s="7">
        <v>41640</v>
      </c>
      <c r="G4" s="8">
        <f t="shared" ref="G4:G67" si="1">EMI</f>
        <v>73179</v>
      </c>
      <c r="H4" s="6">
        <f>Price_of_the_house*Rent__as___of_price_of_the__house*(POWER((1+Yearly_increase_in_rent),QUOTIENT(E4,12)))/12</f>
        <v>25000</v>
      </c>
      <c r="I4" s="6">
        <f>G4-H4+Down_payment</f>
        <v>2048179</v>
      </c>
      <c r="J4" s="9">
        <f t="shared" ref="J4:J67" si="2">POWER((1+(Yearly_market_return__Index_returns/12)),((12*30+1)-$E4))*$I4</f>
        <v>133305036.45222983</v>
      </c>
      <c r="K4" s="9">
        <f t="shared" ref="K4:K67" si="3">IF($E4&lt;=12*25,POWER((1+(Yearly_market_return__Index_returns/12)),((12*25+1)-$E4))*$I4,0)</f>
        <v>66466087.734391712</v>
      </c>
      <c r="L4" s="9">
        <f t="shared" ref="L4:L67" si="4">IF($E4&lt;=12*20,POWER((1+(Yearly_market_return__Index_returns/12)),((12*20+1)-$E4))*$I4,0)</f>
        <v>33140089.34912945</v>
      </c>
      <c r="M4" s="9">
        <f t="shared" ref="M4:M67" si="5">IF($E4&lt;=12*15,POWER((1+(Yearly_market_return__Index_returns/12)),((12*15+1)-$E4))*$I4,0)</f>
        <v>16523697.414794659</v>
      </c>
      <c r="N4" s="9">
        <f t="shared" ref="N4:N67" si="6">IF($E4&lt;=12*10,POWER((1+(Yearly_market_return__Index_returns/12)),((12*10+1)-$E4))*$I4,0)</f>
        <v>8238739.8953365823</v>
      </c>
      <c r="O4" s="18">
        <f t="shared" ref="O4:O67" si="7">IF($E4&lt;=12*5,POWER((1+(Yearly_market_return__Index_returns/12)),((12*5+1)-$E4))*$I4,0)</f>
        <v>4107847.859900679</v>
      </c>
    </row>
    <row r="5" spans="1:15" x14ac:dyDescent="0.25">
      <c r="A5" s="3"/>
      <c r="B5" s="35" t="s">
        <v>4</v>
      </c>
      <c r="C5" s="39">
        <v>2000000</v>
      </c>
      <c r="D5" s="51"/>
      <c r="E5" s="10">
        <v>2</v>
      </c>
      <c r="F5" s="7">
        <v>41671</v>
      </c>
      <c r="G5" s="8">
        <f t="shared" si="1"/>
        <v>73179</v>
      </c>
      <c r="H5" s="6">
        <f t="shared" ref="H5:H68" si="8">$C$4*$C$9*(POWER((1+$C$10),QUOTIENT(E5,12)))/12</f>
        <v>25000</v>
      </c>
      <c r="I5" s="6">
        <f>G5-H5</f>
        <v>48179</v>
      </c>
      <c r="J5" s="9">
        <f t="shared" si="2"/>
        <v>3099552.4504694478</v>
      </c>
      <c r="K5" s="9">
        <f t="shared" si="3"/>
        <v>1545441.4221181893</v>
      </c>
      <c r="L5" s="9">
        <f t="shared" si="4"/>
        <v>770559.37183348963</v>
      </c>
      <c r="M5" s="9">
        <f t="shared" si="5"/>
        <v>384202.03899194655</v>
      </c>
      <c r="N5" s="9">
        <f t="shared" si="6"/>
        <v>191563.70315027019</v>
      </c>
      <c r="O5" s="18">
        <f t="shared" si="7"/>
        <v>95513.944852890403</v>
      </c>
    </row>
    <row r="6" spans="1:15" x14ac:dyDescent="0.25">
      <c r="A6" s="3"/>
      <c r="B6" s="49" t="s">
        <v>25</v>
      </c>
      <c r="C6" s="52">
        <v>0.105</v>
      </c>
      <c r="D6" s="51"/>
      <c r="E6" s="10">
        <v>3</v>
      </c>
      <c r="F6" s="7">
        <v>41699</v>
      </c>
      <c r="G6" s="8">
        <f t="shared" si="1"/>
        <v>73179</v>
      </c>
      <c r="H6" s="6">
        <f t="shared" si="8"/>
        <v>25000</v>
      </c>
      <c r="I6" s="6">
        <f t="shared" ref="I6:I69" si="9">G6-H6</f>
        <v>48179</v>
      </c>
      <c r="J6" s="9">
        <f t="shared" si="2"/>
        <v>3063808.0235282849</v>
      </c>
      <c r="K6" s="9">
        <f t="shared" si="3"/>
        <v>1527619.1981398903</v>
      </c>
      <c r="L6" s="9">
        <f t="shared" si="4"/>
        <v>761673.18467890227</v>
      </c>
      <c r="M6" s="9">
        <f t="shared" si="5"/>
        <v>379771.37297391758</v>
      </c>
      <c r="N6" s="9">
        <f t="shared" si="6"/>
        <v>189354.56654062949</v>
      </c>
      <c r="O6" s="18">
        <f t="shared" si="7"/>
        <v>94412.466081934501</v>
      </c>
    </row>
    <row r="7" spans="1:15" x14ac:dyDescent="0.25">
      <c r="A7" s="3"/>
      <c r="B7" s="35" t="s">
        <v>0</v>
      </c>
      <c r="C7" s="38">
        <v>73179</v>
      </c>
      <c r="D7" s="51"/>
      <c r="E7" s="10">
        <v>4</v>
      </c>
      <c r="F7" s="7">
        <v>41730</v>
      </c>
      <c r="G7" s="8">
        <f t="shared" si="1"/>
        <v>73179</v>
      </c>
      <c r="H7" s="6">
        <f t="shared" si="8"/>
        <v>25000</v>
      </c>
      <c r="I7" s="6">
        <f t="shared" si="9"/>
        <v>48179</v>
      </c>
      <c r="J7" s="9">
        <f t="shared" si="2"/>
        <v>3028475.8057940206</v>
      </c>
      <c r="K7" s="9">
        <f t="shared" si="3"/>
        <v>1510002.5022799575</v>
      </c>
      <c r="L7" s="9">
        <f t="shared" si="4"/>
        <v>752889.47414718522</v>
      </c>
      <c r="M7" s="9">
        <f t="shared" si="5"/>
        <v>375391.80195115408</v>
      </c>
      <c r="N7" s="9">
        <f t="shared" si="6"/>
        <v>187170.90597096822</v>
      </c>
      <c r="O7" s="18">
        <f t="shared" si="7"/>
        <v>93323.689702076939</v>
      </c>
    </row>
    <row r="8" spans="1:15" x14ac:dyDescent="0.25">
      <c r="A8" s="3"/>
      <c r="B8" s="35" t="s">
        <v>21</v>
      </c>
      <c r="C8" s="38">
        <v>25000</v>
      </c>
      <c r="D8" s="51"/>
      <c r="E8" s="10">
        <v>5</v>
      </c>
      <c r="F8" s="7">
        <v>41760</v>
      </c>
      <c r="G8" s="8">
        <f t="shared" si="1"/>
        <v>73179</v>
      </c>
      <c r="H8" s="6">
        <f t="shared" si="8"/>
        <v>25000</v>
      </c>
      <c r="I8" s="6">
        <f t="shared" si="9"/>
        <v>48179</v>
      </c>
      <c r="J8" s="9">
        <f t="shared" si="2"/>
        <v>2993551.0436184723</v>
      </c>
      <c r="K8" s="9">
        <f t="shared" si="3"/>
        <v>1492588.9643623959</v>
      </c>
      <c r="L8" s="9">
        <f t="shared" si="4"/>
        <v>744207.05846509244</v>
      </c>
      <c r="M8" s="9">
        <f t="shared" si="5"/>
        <v>371062.73668977333</v>
      </c>
      <c r="N8" s="9">
        <f t="shared" si="6"/>
        <v>185012.42764840351</v>
      </c>
      <c r="O8" s="18">
        <f t="shared" si="7"/>
        <v>92247.469227753143</v>
      </c>
    </row>
    <row r="9" spans="1:15" x14ac:dyDescent="0.25">
      <c r="A9" s="3"/>
      <c r="B9" s="36" t="s">
        <v>8</v>
      </c>
      <c r="C9" s="40">
        <f>C8*12/Price_of_the_house</f>
        <v>0.03</v>
      </c>
      <c r="D9" s="51"/>
      <c r="E9" s="10">
        <v>6</v>
      </c>
      <c r="F9" s="7">
        <v>41791</v>
      </c>
      <c r="G9" s="8">
        <f t="shared" si="1"/>
        <v>73179</v>
      </c>
      <c r="H9" s="6">
        <f t="shared" si="8"/>
        <v>25000</v>
      </c>
      <c r="I9" s="6">
        <f t="shared" si="9"/>
        <v>48179</v>
      </c>
      <c r="J9" s="9">
        <f t="shared" si="2"/>
        <v>2959029.0381731191</v>
      </c>
      <c r="K9" s="9">
        <f t="shared" si="3"/>
        <v>1475376.2415443782</v>
      </c>
      <c r="L9" s="9">
        <f t="shared" si="4"/>
        <v>735624.76948773535</v>
      </c>
      <c r="M9" s="9">
        <f t="shared" si="5"/>
        <v>366783.59475101158</v>
      </c>
      <c r="N9" s="9">
        <f t="shared" si="6"/>
        <v>182878.84116810886</v>
      </c>
      <c r="O9" s="18">
        <f t="shared" si="7"/>
        <v>91183.659862688437</v>
      </c>
    </row>
    <row r="10" spans="1:15" x14ac:dyDescent="0.25">
      <c r="A10" s="3"/>
      <c r="B10" s="36" t="s">
        <v>5</v>
      </c>
      <c r="C10" s="41">
        <v>0.05</v>
      </c>
      <c r="D10" s="51"/>
      <c r="E10" s="10">
        <v>7</v>
      </c>
      <c r="F10" s="7">
        <v>41821</v>
      </c>
      <c r="G10" s="8">
        <f t="shared" si="1"/>
        <v>73179</v>
      </c>
      <c r="H10" s="6">
        <f t="shared" si="8"/>
        <v>25000</v>
      </c>
      <c r="I10" s="6">
        <f t="shared" si="9"/>
        <v>48179</v>
      </c>
      <c r="J10" s="9">
        <f t="shared" si="2"/>
        <v>2924905.1448169211</v>
      </c>
      <c r="K10" s="9">
        <f t="shared" si="3"/>
        <v>1458362.018001033</v>
      </c>
      <c r="L10" s="9">
        <f t="shared" si="4"/>
        <v>727141.45254141884</v>
      </c>
      <c r="M10" s="9">
        <f t="shared" si="5"/>
        <v>362553.80041286146</v>
      </c>
      <c r="N10" s="9">
        <f t="shared" si="6"/>
        <v>180769.85947424272</v>
      </c>
      <c r="O10" s="18">
        <f t="shared" si="7"/>
        <v>90132.118480416902</v>
      </c>
    </row>
    <row r="11" spans="1:15" x14ac:dyDescent="0.25">
      <c r="A11" s="3"/>
      <c r="B11" s="37" t="s">
        <v>9</v>
      </c>
      <c r="C11" s="42">
        <v>0.14000000000000001</v>
      </c>
      <c r="D11" s="51"/>
      <c r="E11" s="10">
        <v>8</v>
      </c>
      <c r="F11" s="7">
        <v>41852</v>
      </c>
      <c r="G11" s="8">
        <f t="shared" si="1"/>
        <v>73179</v>
      </c>
      <c r="H11" s="6">
        <f t="shared" si="8"/>
        <v>25000</v>
      </c>
      <c r="I11" s="6">
        <f t="shared" si="9"/>
        <v>48179</v>
      </c>
      <c r="J11" s="9">
        <f t="shared" si="2"/>
        <v>2891174.7724714214</v>
      </c>
      <c r="K11" s="9">
        <f t="shared" si="3"/>
        <v>1441544.004613871</v>
      </c>
      <c r="L11" s="9">
        <f t="shared" si="4"/>
        <v>718755.96626828879</v>
      </c>
      <c r="M11" s="9">
        <f t="shared" si="5"/>
        <v>358372.78459261433</v>
      </c>
      <c r="N11" s="9">
        <f t="shared" si="6"/>
        <v>178685.19882132724</v>
      </c>
      <c r="O11" s="18">
        <f t="shared" si="7"/>
        <v>89092.703605024944</v>
      </c>
    </row>
    <row r="12" spans="1:15" x14ac:dyDescent="0.25">
      <c r="A12" s="3"/>
      <c r="B12" s="35" t="s">
        <v>16</v>
      </c>
      <c r="C12" s="43" t="s">
        <v>10</v>
      </c>
      <c r="D12" s="51"/>
      <c r="E12" s="10">
        <v>9</v>
      </c>
      <c r="F12" s="7">
        <v>41883</v>
      </c>
      <c r="G12" s="8">
        <f t="shared" si="1"/>
        <v>73179</v>
      </c>
      <c r="H12" s="6">
        <f t="shared" si="8"/>
        <v>25000</v>
      </c>
      <c r="I12" s="6">
        <f t="shared" si="9"/>
        <v>48179</v>
      </c>
      <c r="J12" s="9">
        <f t="shared" si="2"/>
        <v>2857833.3830030523</v>
      </c>
      <c r="K12" s="9">
        <f t="shared" si="3"/>
        <v>1424919.9386628049</v>
      </c>
      <c r="L12" s="9">
        <f t="shared" si="4"/>
        <v>710467.18247277301</v>
      </c>
      <c r="M12" s="9">
        <f t="shared" si="5"/>
        <v>354239.98477029422</v>
      </c>
      <c r="N12" s="9">
        <f t="shared" si="6"/>
        <v>176624.57873607302</v>
      </c>
      <c r="O12" s="18">
        <f t="shared" si="7"/>
        <v>88065.275392116921</v>
      </c>
    </row>
    <row r="13" spans="1:15" x14ac:dyDescent="0.25">
      <c r="A13" s="3"/>
      <c r="B13" s="44" t="s">
        <v>18</v>
      </c>
      <c r="C13" s="45">
        <f>HLOOKUP($C$12,$J$1:$O$2,2,0)</f>
        <v>338032044.64386195</v>
      </c>
      <c r="D13" s="3"/>
      <c r="E13" s="10">
        <v>10</v>
      </c>
      <c r="F13" s="7">
        <v>41913</v>
      </c>
      <c r="G13" s="8">
        <f t="shared" si="1"/>
        <v>73179</v>
      </c>
      <c r="H13" s="6">
        <f t="shared" si="8"/>
        <v>25000</v>
      </c>
      <c r="I13" s="6">
        <f t="shared" si="9"/>
        <v>48179</v>
      </c>
      <c r="J13" s="9">
        <f t="shared" si="2"/>
        <v>2824876.4906125721</v>
      </c>
      <c r="K13" s="9">
        <f t="shared" si="3"/>
        <v>1408487.5835217182</v>
      </c>
      <c r="L13" s="9">
        <f t="shared" si="4"/>
        <v>702273.98596979212</v>
      </c>
      <c r="M13" s="9">
        <f t="shared" si="5"/>
        <v>350154.84491297614</v>
      </c>
      <c r="N13" s="9">
        <f t="shared" si="6"/>
        <v>174587.72197964386</v>
      </c>
      <c r="O13" s="18">
        <f t="shared" si="7"/>
        <v>87049.695610000228</v>
      </c>
    </row>
    <row r="14" spans="1:15" ht="30" x14ac:dyDescent="0.25">
      <c r="A14" s="3"/>
      <c r="B14" s="44" t="s">
        <v>22</v>
      </c>
      <c r="C14" s="46">
        <f>Value_of_investment_after_the_loan_term/Price_of_the_house</f>
        <v>33.803204464386198</v>
      </c>
      <c r="D14" s="3"/>
      <c r="E14" s="10">
        <v>11</v>
      </c>
      <c r="F14" s="7">
        <v>41944</v>
      </c>
      <c r="G14" s="8">
        <f t="shared" si="1"/>
        <v>73179</v>
      </c>
      <c r="H14" s="6">
        <f t="shared" si="8"/>
        <v>25000</v>
      </c>
      <c r="I14" s="6">
        <f t="shared" si="9"/>
        <v>48179</v>
      </c>
      <c r="J14" s="9">
        <f t="shared" si="2"/>
        <v>2792299.6612315373</v>
      </c>
      <c r="K14" s="9">
        <f t="shared" si="3"/>
        <v>1392244.7283575467</v>
      </c>
      <c r="L14" s="9">
        <f t="shared" si="4"/>
        <v>694175.27443472052</v>
      </c>
      <c r="M14" s="9">
        <f t="shared" si="5"/>
        <v>346116.81539997639</v>
      </c>
      <c r="N14" s="9">
        <f t="shared" si="6"/>
        <v>172574.35451035635</v>
      </c>
      <c r="O14" s="18">
        <f t="shared" si="7"/>
        <v>86045.827621087548</v>
      </c>
    </row>
    <row r="15" spans="1:15" ht="30" x14ac:dyDescent="0.25">
      <c r="A15" s="3"/>
      <c r="B15" s="47" t="s">
        <v>19</v>
      </c>
      <c r="C15" s="48">
        <f>POWER((C13/C4),(1/30))-1</f>
        <v>0.12451502462421526</v>
      </c>
      <c r="D15" s="3"/>
      <c r="E15" s="10">
        <v>12</v>
      </c>
      <c r="F15" s="7">
        <v>41974</v>
      </c>
      <c r="G15" s="8">
        <f t="shared" si="1"/>
        <v>73179</v>
      </c>
      <c r="H15" s="6">
        <f t="shared" si="8"/>
        <v>26250</v>
      </c>
      <c r="I15" s="6">
        <f t="shared" si="9"/>
        <v>46929</v>
      </c>
      <c r="J15" s="9">
        <f t="shared" si="2"/>
        <v>2688487.9940671856</v>
      </c>
      <c r="K15" s="9">
        <f t="shared" si="3"/>
        <v>1340484.0780382925</v>
      </c>
      <c r="L15" s="9">
        <f t="shared" si="4"/>
        <v>668367.33786405995</v>
      </c>
      <c r="M15" s="9">
        <f t="shared" si="5"/>
        <v>333248.94017184252</v>
      </c>
      <c r="N15" s="9">
        <f t="shared" si="6"/>
        <v>166158.41294782702</v>
      </c>
      <c r="O15" s="18">
        <f t="shared" si="7"/>
        <v>82846.82969765483</v>
      </c>
    </row>
    <row r="16" spans="1:15" ht="15.75" thickBot="1" x14ac:dyDescent="0.3">
      <c r="A16" s="3"/>
      <c r="D16" s="3"/>
      <c r="E16" s="10">
        <v>13</v>
      </c>
      <c r="F16" s="7">
        <v>42005</v>
      </c>
      <c r="G16" s="8">
        <f t="shared" si="1"/>
        <v>73179</v>
      </c>
      <c r="H16" s="6">
        <f t="shared" si="8"/>
        <v>26250</v>
      </c>
      <c r="I16" s="6">
        <f t="shared" si="9"/>
        <v>46929</v>
      </c>
      <c r="J16" s="9">
        <f t="shared" si="2"/>
        <v>2657484.0139049608</v>
      </c>
      <c r="K16" s="9">
        <f t="shared" si="3"/>
        <v>1325025.4478137982</v>
      </c>
      <c r="L16" s="9">
        <f t="shared" si="4"/>
        <v>660659.64204025699</v>
      </c>
      <c r="M16" s="9">
        <f t="shared" si="5"/>
        <v>329405.87166903703</v>
      </c>
      <c r="N16" s="9">
        <f t="shared" si="6"/>
        <v>164242.25332569392</v>
      </c>
      <c r="O16" s="18">
        <f t="shared" si="7"/>
        <v>81891.429684667048</v>
      </c>
    </row>
    <row r="17" spans="1:15" ht="15.75" thickBot="1" x14ac:dyDescent="0.3">
      <c r="A17" s="3"/>
      <c r="B17" s="30" t="s">
        <v>20</v>
      </c>
      <c r="C17" s="3"/>
      <c r="D17" s="3"/>
      <c r="E17" s="10">
        <v>14</v>
      </c>
      <c r="F17" s="7">
        <v>42036</v>
      </c>
      <c r="G17" s="8">
        <f t="shared" si="1"/>
        <v>73179</v>
      </c>
      <c r="H17" s="6">
        <f t="shared" si="8"/>
        <v>26250</v>
      </c>
      <c r="I17" s="6">
        <f t="shared" si="9"/>
        <v>46929</v>
      </c>
      <c r="J17" s="9">
        <f t="shared" si="2"/>
        <v>2626837.5755238486</v>
      </c>
      <c r="K17" s="9">
        <f t="shared" si="3"/>
        <v>1309745.0884485648</v>
      </c>
      <c r="L17" s="9">
        <f t="shared" si="4"/>
        <v>653040.83232974319</v>
      </c>
      <c r="M17" s="9">
        <f t="shared" si="5"/>
        <v>325607.12191338098</v>
      </c>
      <c r="N17" s="9">
        <f t="shared" si="6"/>
        <v>162348.19109623777</v>
      </c>
      <c r="O17" s="18">
        <f t="shared" si="7"/>
        <v>80947.047464250791</v>
      </c>
    </row>
    <row r="18" spans="1:15" x14ac:dyDescent="0.25">
      <c r="A18" s="3"/>
      <c r="B18" s="53" t="s">
        <v>26</v>
      </c>
      <c r="C18" s="3"/>
      <c r="D18" s="3"/>
      <c r="E18" s="10">
        <v>15</v>
      </c>
      <c r="F18" s="7">
        <v>42064</v>
      </c>
      <c r="G18" s="8">
        <f t="shared" si="1"/>
        <v>73179</v>
      </c>
      <c r="H18" s="6">
        <f t="shared" si="8"/>
        <v>26250</v>
      </c>
      <c r="I18" s="6">
        <f t="shared" si="9"/>
        <v>46929</v>
      </c>
      <c r="J18" s="9">
        <f t="shared" si="2"/>
        <v>2596544.5557072642</v>
      </c>
      <c r="K18" s="9">
        <f t="shared" si="3"/>
        <v>1294640.9441007229</v>
      </c>
      <c r="L18" s="9">
        <f t="shared" si="4"/>
        <v>645509.88368673134</v>
      </c>
      <c r="M18" s="9">
        <f t="shared" si="5"/>
        <v>321852.17981553305</v>
      </c>
      <c r="N18" s="9">
        <f t="shared" si="6"/>
        <v>160475.97142955958</v>
      </c>
      <c r="O18" s="18">
        <f t="shared" si="7"/>
        <v>80013.55597784261</v>
      </c>
    </row>
    <row r="19" spans="1:15" ht="15.75" thickBot="1" x14ac:dyDescent="0.3">
      <c r="A19" s="3"/>
      <c r="B19" s="54" t="s">
        <v>27</v>
      </c>
      <c r="C19" s="3"/>
      <c r="D19" s="3"/>
      <c r="E19" s="10">
        <v>16</v>
      </c>
      <c r="F19" s="7">
        <v>42095</v>
      </c>
      <c r="G19" s="8">
        <f t="shared" si="1"/>
        <v>73179</v>
      </c>
      <c r="H19" s="6">
        <f t="shared" si="8"/>
        <v>26250</v>
      </c>
      <c r="I19" s="6">
        <f t="shared" si="9"/>
        <v>46929</v>
      </c>
      <c r="J19" s="9">
        <f t="shared" si="2"/>
        <v>2566600.8787880703</v>
      </c>
      <c r="K19" s="9">
        <f t="shared" si="3"/>
        <v>1279710.9826366291</v>
      </c>
      <c r="L19" s="9">
        <f t="shared" si="4"/>
        <v>638065.78288639011</v>
      </c>
      <c r="M19" s="9">
        <f t="shared" si="5"/>
        <v>318140.5401800985</v>
      </c>
      <c r="N19" s="9">
        <f t="shared" si="6"/>
        <v>158625.34243449054</v>
      </c>
      <c r="O19" s="18">
        <f t="shared" si="7"/>
        <v>79090.829632134395</v>
      </c>
    </row>
    <row r="20" spans="1:15" x14ac:dyDescent="0.25">
      <c r="A20" s="3"/>
      <c r="B20" s="31"/>
      <c r="C20" s="3"/>
      <c r="D20" s="3"/>
      <c r="E20" s="10">
        <v>17</v>
      </c>
      <c r="F20" s="7">
        <v>42125</v>
      </c>
      <c r="G20" s="8">
        <f t="shared" si="1"/>
        <v>73179</v>
      </c>
      <c r="H20" s="6">
        <f t="shared" si="8"/>
        <v>26250</v>
      </c>
      <c r="I20" s="6">
        <f t="shared" si="9"/>
        <v>46929</v>
      </c>
      <c r="J20" s="9">
        <f t="shared" si="2"/>
        <v>2537002.5161002339</v>
      </c>
      <c r="K20" s="9">
        <f t="shared" si="3"/>
        <v>1264953.1953574587</v>
      </c>
      <c r="L20" s="9">
        <f t="shared" si="4"/>
        <v>630707.52838852396</v>
      </c>
      <c r="M20" s="9">
        <f t="shared" si="5"/>
        <v>314471.7036376592</v>
      </c>
      <c r="N20" s="9">
        <f t="shared" si="6"/>
        <v>156796.05512470231</v>
      </c>
      <c r="O20" s="18">
        <f t="shared" si="7"/>
        <v>78178.74428217567</v>
      </c>
    </row>
    <row r="21" spans="1:15" ht="30" x14ac:dyDescent="0.25">
      <c r="A21" s="3"/>
      <c r="B21" s="32" t="s">
        <v>7</v>
      </c>
      <c r="D21" s="3"/>
      <c r="E21" s="10">
        <v>18</v>
      </c>
      <c r="F21" s="7">
        <v>42156</v>
      </c>
      <c r="G21" s="8">
        <f t="shared" si="1"/>
        <v>73179</v>
      </c>
      <c r="H21" s="6">
        <f t="shared" si="8"/>
        <v>26250</v>
      </c>
      <c r="I21" s="6">
        <f t="shared" si="9"/>
        <v>46929</v>
      </c>
      <c r="J21" s="9">
        <f t="shared" si="2"/>
        <v>2507745.4854368041</v>
      </c>
      <c r="K21" s="9">
        <f t="shared" si="3"/>
        <v>1250365.596728954</v>
      </c>
      <c r="L21" s="9">
        <f t="shared" si="4"/>
        <v>623434.13020282425</v>
      </c>
      <c r="M21" s="9">
        <f t="shared" si="5"/>
        <v>310845.17657758732</v>
      </c>
      <c r="N21" s="9">
        <f t="shared" si="6"/>
        <v>154987.86338520821</v>
      </c>
      <c r="O21" s="18">
        <f t="shared" si="7"/>
        <v>77277.177214671159</v>
      </c>
    </row>
    <row r="22" spans="1:15" ht="15.75" thickBot="1" x14ac:dyDescent="0.3">
      <c r="A22" s="3"/>
      <c r="B22" s="33"/>
      <c r="D22" s="3"/>
      <c r="E22" s="10">
        <v>19</v>
      </c>
      <c r="F22" s="7">
        <v>42186</v>
      </c>
      <c r="G22" s="8">
        <f t="shared" si="1"/>
        <v>73179</v>
      </c>
      <c r="H22" s="6">
        <f t="shared" si="8"/>
        <v>26250</v>
      </c>
      <c r="I22" s="6">
        <f t="shared" si="9"/>
        <v>46929</v>
      </c>
      <c r="J22" s="9">
        <f t="shared" si="2"/>
        <v>2478825.850514139</v>
      </c>
      <c r="K22" s="9">
        <f t="shared" si="3"/>
        <v>1235946.2241142874</v>
      </c>
      <c r="L22" s="9">
        <f t="shared" si="4"/>
        <v>616244.60975567473</v>
      </c>
      <c r="M22" s="9">
        <f t="shared" si="5"/>
        <v>307260.47108163493</v>
      </c>
      <c r="N22" s="9">
        <f t="shared" si="6"/>
        <v>153200.5239392503</v>
      </c>
      <c r="O22" s="18">
        <f t="shared" si="7"/>
        <v>76386.007131470673</v>
      </c>
    </row>
    <row r="23" spans="1:15" x14ac:dyDescent="0.25">
      <c r="A23" s="3"/>
      <c r="B23" s="3"/>
      <c r="C23" s="3"/>
      <c r="D23" s="3"/>
      <c r="E23" s="10">
        <v>20</v>
      </c>
      <c r="F23" s="7">
        <v>42217</v>
      </c>
      <c r="G23" s="8">
        <f t="shared" si="1"/>
        <v>73179</v>
      </c>
      <c r="H23" s="6">
        <f t="shared" si="8"/>
        <v>26250</v>
      </c>
      <c r="I23" s="6">
        <f t="shared" si="9"/>
        <v>46929</v>
      </c>
      <c r="J23" s="9">
        <f t="shared" si="2"/>
        <v>2450239.7204423118</v>
      </c>
      <c r="K23" s="9">
        <f t="shared" si="3"/>
        <v>1221693.137510004</v>
      </c>
      <c r="L23" s="9">
        <f t="shared" si="4"/>
        <v>609137.99975849234</v>
      </c>
      <c r="M23" s="9">
        <f t="shared" si="5"/>
        <v>303717.10485828819</v>
      </c>
      <c r="N23" s="9">
        <f t="shared" si="6"/>
        <v>151433.79631556864</v>
      </c>
      <c r="O23" s="18">
        <f t="shared" si="7"/>
        <v>75505.11413324943</v>
      </c>
    </row>
    <row r="24" spans="1:15" x14ac:dyDescent="0.25">
      <c r="A24" s="3"/>
      <c r="B24" s="3"/>
      <c r="C24" s="3"/>
      <c r="D24" s="3"/>
      <c r="E24" s="10">
        <v>21</v>
      </c>
      <c r="F24" s="7">
        <v>42248</v>
      </c>
      <c r="G24" s="8">
        <f t="shared" si="1"/>
        <v>73179</v>
      </c>
      <c r="H24" s="6">
        <f t="shared" si="8"/>
        <v>26250</v>
      </c>
      <c r="I24" s="6">
        <f t="shared" si="9"/>
        <v>46929</v>
      </c>
      <c r="J24" s="9">
        <f t="shared" si="2"/>
        <v>2421983.2492016265</v>
      </c>
      <c r="K24" s="9">
        <f t="shared" si="3"/>
        <v>1207604.4192850119</v>
      </c>
      <c r="L24" s="9">
        <f t="shared" si="4"/>
        <v>602113.34407758713</v>
      </c>
      <c r="M24" s="9">
        <f t="shared" si="5"/>
        <v>300214.60117787961</v>
      </c>
      <c r="N24" s="9">
        <f t="shared" si="6"/>
        <v>149687.4428160481</v>
      </c>
      <c r="O24" s="18">
        <f t="shared" si="7"/>
        <v>74634.37970337669</v>
      </c>
    </row>
    <row r="25" spans="1:15" x14ac:dyDescent="0.25">
      <c r="A25" s="3"/>
      <c r="B25" s="3"/>
      <c r="C25" s="3"/>
      <c r="D25" s="3"/>
      <c r="E25" s="10">
        <v>22</v>
      </c>
      <c r="F25" s="7">
        <v>42278</v>
      </c>
      <c r="G25" s="8">
        <f t="shared" si="1"/>
        <v>73179</v>
      </c>
      <c r="H25" s="6">
        <f t="shared" si="8"/>
        <v>26250</v>
      </c>
      <c r="I25" s="6">
        <f t="shared" si="9"/>
        <v>46929</v>
      </c>
      <c r="J25" s="9">
        <f t="shared" si="2"/>
        <v>2394052.6351251663</v>
      </c>
      <c r="K25" s="9">
        <f t="shared" si="3"/>
        <v>1193678.1739225818</v>
      </c>
      <c r="L25" s="9">
        <f t="shared" si="4"/>
        <v>595169.6976055227</v>
      </c>
      <c r="M25" s="9">
        <f t="shared" si="5"/>
        <v>296752.48880844767</v>
      </c>
      <c r="N25" s="9">
        <f t="shared" si="6"/>
        <v>147961.2284837378</v>
      </c>
      <c r="O25" s="18">
        <f t="shared" si="7"/>
        <v>73773.686691970375</v>
      </c>
    </row>
    <row r="26" spans="1:15" x14ac:dyDescent="0.25">
      <c r="A26" s="3"/>
      <c r="B26" s="3"/>
      <c r="C26" s="3"/>
      <c r="D26" s="3"/>
      <c r="E26" s="10">
        <v>23</v>
      </c>
      <c r="F26" s="7">
        <v>42309</v>
      </c>
      <c r="G26" s="8">
        <f t="shared" si="1"/>
        <v>73179</v>
      </c>
      <c r="H26" s="6">
        <f t="shared" si="8"/>
        <v>26250</v>
      </c>
      <c r="I26" s="6">
        <f t="shared" si="9"/>
        <v>46929</v>
      </c>
      <c r="J26" s="9">
        <f t="shared" si="2"/>
        <v>2366444.1203873139</v>
      </c>
      <c r="K26" s="9">
        <f t="shared" si="3"/>
        <v>1179912.5277653197</v>
      </c>
      <c r="L26" s="9">
        <f t="shared" si="4"/>
        <v>588306.12613395974</v>
      </c>
      <c r="M26" s="9">
        <f t="shared" si="5"/>
        <v>293330.30195233709</v>
      </c>
      <c r="N26" s="9">
        <f t="shared" si="6"/>
        <v>146254.92107124001</v>
      </c>
      <c r="O26" s="18">
        <f t="shared" si="7"/>
        <v>72922.919300135458</v>
      </c>
    </row>
    <row r="27" spans="1:15" x14ac:dyDescent="0.25">
      <c r="A27" s="3"/>
      <c r="B27" s="3"/>
      <c r="C27" s="3"/>
      <c r="D27" s="3"/>
      <c r="E27" s="10">
        <v>24</v>
      </c>
      <c r="F27" s="7">
        <v>42339</v>
      </c>
      <c r="G27" s="8">
        <f t="shared" si="1"/>
        <v>73179</v>
      </c>
      <c r="H27" s="6">
        <f t="shared" si="8"/>
        <v>27562.5</v>
      </c>
      <c r="I27" s="6">
        <f t="shared" si="9"/>
        <v>45616.5</v>
      </c>
      <c r="J27" s="9">
        <f t="shared" si="2"/>
        <v>2273733.0436949376</v>
      </c>
      <c r="K27" s="9">
        <f t="shared" si="3"/>
        <v>1133686.6482232993</v>
      </c>
      <c r="L27" s="9">
        <f t="shared" si="4"/>
        <v>565257.83443389065</v>
      </c>
      <c r="M27" s="9">
        <f t="shared" si="5"/>
        <v>281838.38972579775</v>
      </c>
      <c r="N27" s="9">
        <f t="shared" si="6"/>
        <v>140525.03669017379</v>
      </c>
      <c r="O27" s="18">
        <f t="shared" si="7"/>
        <v>70065.990498976884</v>
      </c>
    </row>
    <row r="28" spans="1:15" x14ac:dyDescent="0.25">
      <c r="A28" s="3"/>
      <c r="B28" s="3"/>
      <c r="C28" s="3"/>
      <c r="D28" s="3"/>
      <c r="E28" s="10">
        <v>25</v>
      </c>
      <c r="F28" s="7">
        <v>42370</v>
      </c>
      <c r="G28" s="8">
        <f t="shared" si="1"/>
        <v>73179</v>
      </c>
      <c r="H28" s="6">
        <f t="shared" si="8"/>
        <v>27562.5</v>
      </c>
      <c r="I28" s="6">
        <f t="shared" si="9"/>
        <v>45616.5</v>
      </c>
      <c r="J28" s="9">
        <f t="shared" si="2"/>
        <v>2247512.069550185</v>
      </c>
      <c r="K28" s="9">
        <f t="shared" si="3"/>
        <v>1120612.8318516961</v>
      </c>
      <c r="L28" s="9">
        <f t="shared" si="4"/>
        <v>558739.21031356556</v>
      </c>
      <c r="M28" s="9">
        <f t="shared" si="5"/>
        <v>278588.19412764197</v>
      </c>
      <c r="N28" s="9">
        <f t="shared" si="6"/>
        <v>138904.48437249468</v>
      </c>
      <c r="O28" s="18">
        <f t="shared" si="7"/>
        <v>69257.980723865126</v>
      </c>
    </row>
    <row r="29" spans="1:15" x14ac:dyDescent="0.25">
      <c r="A29" s="3"/>
      <c r="B29" s="3"/>
      <c r="C29" s="3"/>
      <c r="D29" s="3"/>
      <c r="E29" s="10">
        <v>26</v>
      </c>
      <c r="F29" s="7">
        <v>42401</v>
      </c>
      <c r="G29" s="8">
        <f t="shared" si="1"/>
        <v>73179</v>
      </c>
      <c r="H29" s="6">
        <f t="shared" si="8"/>
        <v>27562.5</v>
      </c>
      <c r="I29" s="6">
        <f t="shared" si="9"/>
        <v>45616.5</v>
      </c>
      <c r="J29" s="9">
        <f t="shared" si="2"/>
        <v>2221593.4789622915</v>
      </c>
      <c r="K29" s="9">
        <f t="shared" si="3"/>
        <v>1107689.7843674095</v>
      </c>
      <c r="L29" s="9">
        <f t="shared" si="4"/>
        <v>552295.75978276657</v>
      </c>
      <c r="M29" s="9">
        <f t="shared" si="5"/>
        <v>275375.48019206774</v>
      </c>
      <c r="N29" s="9">
        <f t="shared" si="6"/>
        <v>137302.62046704581</v>
      </c>
      <c r="O29" s="18">
        <f t="shared" si="7"/>
        <v>68459.289018647571</v>
      </c>
    </row>
    <row r="30" spans="1:15" x14ac:dyDescent="0.25">
      <c r="A30" s="3"/>
      <c r="B30" s="3"/>
      <c r="C30" s="3"/>
      <c r="D30" s="3"/>
      <c r="E30" s="10">
        <v>27</v>
      </c>
      <c r="F30" s="7">
        <v>42430</v>
      </c>
      <c r="G30" s="8">
        <f t="shared" si="1"/>
        <v>73179</v>
      </c>
      <c r="H30" s="6">
        <f t="shared" si="8"/>
        <v>27562.5</v>
      </c>
      <c r="I30" s="6">
        <f t="shared" si="9"/>
        <v>45616.5</v>
      </c>
      <c r="J30" s="9">
        <f t="shared" si="2"/>
        <v>2195973.7848062189</v>
      </c>
      <c r="K30" s="9">
        <f t="shared" si="3"/>
        <v>1094915.7670847541</v>
      </c>
      <c r="L30" s="9">
        <f t="shared" si="4"/>
        <v>545926.615930247</v>
      </c>
      <c r="M30" s="9">
        <f t="shared" si="5"/>
        <v>272199.8156758495</v>
      </c>
      <c r="N30" s="9">
        <f t="shared" si="6"/>
        <v>135719.22945671744</v>
      </c>
      <c r="O30" s="18">
        <f t="shared" si="7"/>
        <v>67669.807926175519</v>
      </c>
    </row>
    <row r="31" spans="1:15" x14ac:dyDescent="0.25">
      <c r="A31" s="3"/>
      <c r="B31" s="3"/>
      <c r="C31" s="3"/>
      <c r="D31" s="3"/>
      <c r="E31" s="10">
        <v>28</v>
      </c>
      <c r="F31" s="7">
        <v>42461</v>
      </c>
      <c r="G31" s="8">
        <f t="shared" si="1"/>
        <v>73179</v>
      </c>
      <c r="H31" s="6">
        <f t="shared" si="8"/>
        <v>27562.5</v>
      </c>
      <c r="I31" s="6">
        <f t="shared" si="9"/>
        <v>45616.5</v>
      </c>
      <c r="J31" s="9">
        <f t="shared" si="2"/>
        <v>2170649.5401708917</v>
      </c>
      <c r="K31" s="9">
        <f t="shared" si="3"/>
        <v>1082289.0613687849</v>
      </c>
      <c r="L31" s="9">
        <f t="shared" si="4"/>
        <v>539630.92184208927</v>
      </c>
      <c r="M31" s="9">
        <f t="shared" si="5"/>
        <v>269060.77332044434</v>
      </c>
      <c r="N31" s="9">
        <f t="shared" si="6"/>
        <v>134154.09830977014</v>
      </c>
      <c r="O31" s="18">
        <f t="shared" si="7"/>
        <v>66889.43122850958</v>
      </c>
    </row>
    <row r="32" spans="1:15" x14ac:dyDescent="0.25">
      <c r="A32" s="3"/>
      <c r="B32" s="3"/>
      <c r="C32" s="3"/>
      <c r="D32" s="3"/>
      <c r="E32" s="10">
        <v>29</v>
      </c>
      <c r="F32" s="7">
        <v>42491</v>
      </c>
      <c r="G32" s="8">
        <f t="shared" si="1"/>
        <v>73179</v>
      </c>
      <c r="H32" s="6">
        <f t="shared" si="8"/>
        <v>27562.5</v>
      </c>
      <c r="I32" s="6">
        <f t="shared" si="9"/>
        <v>45616.5</v>
      </c>
      <c r="J32" s="9">
        <f t="shared" si="2"/>
        <v>2145617.3378954451</v>
      </c>
      <c r="K32" s="9">
        <f t="shared" si="3"/>
        <v>1069807.9684040707</v>
      </c>
      <c r="L32" s="9">
        <f t="shared" si="4"/>
        <v>533407.83048641449</v>
      </c>
      <c r="M32" s="9">
        <f t="shared" si="5"/>
        <v>265957.93079450837</v>
      </c>
      <c r="N32" s="9">
        <f t="shared" si="6"/>
        <v>132607.01645117308</v>
      </c>
      <c r="O32" s="18">
        <f t="shared" si="7"/>
        <v>66118.0539326289</v>
      </c>
    </row>
    <row r="33" spans="1:15" x14ac:dyDescent="0.25">
      <c r="A33" s="3"/>
      <c r="B33" s="3"/>
      <c r="C33" s="3"/>
      <c r="D33" s="3"/>
      <c r="E33" s="10">
        <v>30</v>
      </c>
      <c r="F33" s="7">
        <v>42522</v>
      </c>
      <c r="G33" s="8">
        <f t="shared" si="1"/>
        <v>73179</v>
      </c>
      <c r="H33" s="6">
        <f t="shared" si="8"/>
        <v>27562.5</v>
      </c>
      <c r="I33" s="6">
        <f t="shared" si="9"/>
        <v>45616.5</v>
      </c>
      <c r="J33" s="9">
        <f t="shared" si="2"/>
        <v>2120873.8101108186</v>
      </c>
      <c r="K33" s="9">
        <f t="shared" si="3"/>
        <v>1057470.8089661326</v>
      </c>
      <c r="L33" s="9">
        <f t="shared" si="4"/>
        <v>527256.50459942117</v>
      </c>
      <c r="M33" s="9">
        <f t="shared" si="5"/>
        <v>262890.8706370758</v>
      </c>
      <c r="N33" s="9">
        <f t="shared" si="6"/>
        <v>131077.77573427322</v>
      </c>
      <c r="O33" s="18">
        <f t="shared" si="7"/>
        <v>65355.572256305335</v>
      </c>
    </row>
    <row r="34" spans="1:15" x14ac:dyDescent="0.25">
      <c r="A34" s="3"/>
      <c r="B34" s="3"/>
      <c r="C34" s="3"/>
      <c r="D34" s="3"/>
      <c r="E34" s="10">
        <v>31</v>
      </c>
      <c r="F34" s="7">
        <v>42552</v>
      </c>
      <c r="G34" s="8">
        <f t="shared" si="1"/>
        <v>73179</v>
      </c>
      <c r="H34" s="6">
        <f t="shared" si="8"/>
        <v>27562.5</v>
      </c>
      <c r="I34" s="6">
        <f t="shared" si="9"/>
        <v>45616.5</v>
      </c>
      <c r="J34" s="9">
        <f t="shared" si="2"/>
        <v>2096415.627786641</v>
      </c>
      <c r="K34" s="9">
        <f t="shared" si="3"/>
        <v>1045275.923195518</v>
      </c>
      <c r="L34" s="9">
        <f t="shared" si="4"/>
        <v>521176.11657273921</v>
      </c>
      <c r="M34" s="9">
        <f t="shared" si="5"/>
        <v>259859.18020139285</v>
      </c>
      <c r="N34" s="9">
        <f t="shared" si="6"/>
        <v>129566.17041279067</v>
      </c>
      <c r="O34" s="18">
        <f t="shared" si="7"/>
        <v>64601.883614140359</v>
      </c>
    </row>
    <row r="35" spans="1:15" x14ac:dyDescent="0.25">
      <c r="A35" s="3"/>
      <c r="B35" s="3"/>
      <c r="C35" s="3"/>
      <c r="D35" s="3"/>
      <c r="E35" s="10">
        <v>32</v>
      </c>
      <c r="F35" s="7">
        <v>42583</v>
      </c>
      <c r="G35" s="8">
        <f t="shared" si="1"/>
        <v>73179</v>
      </c>
      <c r="H35" s="6">
        <f t="shared" si="8"/>
        <v>27562.5</v>
      </c>
      <c r="I35" s="6">
        <f t="shared" si="9"/>
        <v>45616.5</v>
      </c>
      <c r="J35" s="9">
        <f t="shared" si="2"/>
        <v>2072239.5002833353</v>
      </c>
      <c r="K35" s="9">
        <f t="shared" si="3"/>
        <v>1033221.6703744825</v>
      </c>
      <c r="L35" s="9">
        <f t="shared" si="4"/>
        <v>515165.84834208165</v>
      </c>
      <c r="M35" s="9">
        <f t="shared" si="5"/>
        <v>256862.45159939988</v>
      </c>
      <c r="N35" s="9">
        <f t="shared" si="6"/>
        <v>128071.9971131374</v>
      </c>
      <c r="O35" s="18">
        <f t="shared" si="7"/>
        <v>63856.886603763123</v>
      </c>
    </row>
    <row r="36" spans="1:15" x14ac:dyDescent="0.25">
      <c r="A36" s="3"/>
      <c r="B36" s="3"/>
      <c r="C36" s="3"/>
      <c r="D36" s="3"/>
      <c r="E36" s="10">
        <v>33</v>
      </c>
      <c r="F36" s="7">
        <v>42614</v>
      </c>
      <c r="G36" s="8">
        <f t="shared" si="1"/>
        <v>73179</v>
      </c>
      <c r="H36" s="6">
        <f t="shared" si="8"/>
        <v>27562.5</v>
      </c>
      <c r="I36" s="6">
        <f t="shared" si="9"/>
        <v>45616.5</v>
      </c>
      <c r="J36" s="9">
        <f t="shared" si="2"/>
        <v>2048342.1749093926</v>
      </c>
      <c r="K36" s="9">
        <f t="shared" si="3"/>
        <v>1021306.4287062428</v>
      </c>
      <c r="L36" s="9">
        <f t="shared" si="4"/>
        <v>509224.8912771811</v>
      </c>
      <c r="M36" s="9">
        <f t="shared" si="5"/>
        <v>253900.28164685325</v>
      </c>
      <c r="N36" s="9">
        <f t="shared" si="6"/>
        <v>126595.05480705509</v>
      </c>
      <c r="O36" s="18">
        <f t="shared" si="7"/>
        <v>63120.480992187608</v>
      </c>
    </row>
    <row r="37" spans="1:15" x14ac:dyDescent="0.25">
      <c r="A37" s="3"/>
      <c r="B37" s="3"/>
      <c r="C37" s="3"/>
      <c r="D37" s="3"/>
      <c r="E37" s="10">
        <v>34</v>
      </c>
      <c r="F37" s="7">
        <v>42644</v>
      </c>
      <c r="G37" s="8">
        <f t="shared" si="1"/>
        <v>73179</v>
      </c>
      <c r="H37" s="6">
        <f t="shared" si="8"/>
        <v>27562.5</v>
      </c>
      <c r="I37" s="6">
        <f t="shared" si="9"/>
        <v>45616.5</v>
      </c>
      <c r="J37" s="9">
        <f t="shared" si="2"/>
        <v>2024720.4364837487</v>
      </c>
      <c r="K37" s="9">
        <f t="shared" si="3"/>
        <v>1009528.5950967805</v>
      </c>
      <c r="L37" s="9">
        <f t="shared" si="4"/>
        <v>503352.44607299619</v>
      </c>
      <c r="M37" s="9">
        <f t="shared" si="5"/>
        <v>250972.27180908062</v>
      </c>
      <c r="N37" s="9">
        <f t="shared" si="6"/>
        <v>125135.14478456843</v>
      </c>
      <c r="O37" s="18">
        <f t="shared" si="7"/>
        <v>62392.567702327113</v>
      </c>
    </row>
    <row r="38" spans="1:15" x14ac:dyDescent="0.25">
      <c r="A38" s="3"/>
      <c r="B38" s="3"/>
      <c r="C38" s="3"/>
      <c r="D38" s="3"/>
      <c r="E38" s="10">
        <v>35</v>
      </c>
      <c r="F38" s="7">
        <v>42675</v>
      </c>
      <c r="G38" s="8">
        <f t="shared" si="1"/>
        <v>73179</v>
      </c>
      <c r="H38" s="6">
        <f t="shared" si="8"/>
        <v>27562.5</v>
      </c>
      <c r="I38" s="6">
        <f t="shared" si="9"/>
        <v>45616.5</v>
      </c>
      <c r="J38" s="9">
        <f t="shared" si="2"/>
        <v>2001371.106903211</v>
      </c>
      <c r="K38" s="9">
        <f t="shared" si="3"/>
        <v>997886.58493915689</v>
      </c>
      <c r="L38" s="9">
        <f t="shared" si="4"/>
        <v>497547.72264217079</v>
      </c>
      <c r="M38" s="9">
        <f t="shared" si="5"/>
        <v>248078.02814736139</v>
      </c>
      <c r="N38" s="9">
        <f t="shared" si="6"/>
        <v>123692.0706272505</v>
      </c>
      <c r="O38" s="18">
        <f t="shared" si="7"/>
        <v>61673.048799664357</v>
      </c>
    </row>
    <row r="39" spans="1:15" x14ac:dyDescent="0.25">
      <c r="A39" s="3"/>
      <c r="B39" s="3"/>
      <c r="C39" s="3"/>
      <c r="D39" s="3"/>
      <c r="E39" s="10">
        <v>36</v>
      </c>
      <c r="F39" s="7">
        <v>42705</v>
      </c>
      <c r="G39" s="8">
        <f t="shared" si="1"/>
        <v>73179</v>
      </c>
      <c r="H39" s="6">
        <f t="shared" si="8"/>
        <v>28940.625000000004</v>
      </c>
      <c r="I39" s="6">
        <f t="shared" si="9"/>
        <v>44238.375</v>
      </c>
      <c r="J39" s="9">
        <f t="shared" si="2"/>
        <v>1918524.6806580564</v>
      </c>
      <c r="K39" s="9">
        <f t="shared" si="3"/>
        <v>956579.23465562472</v>
      </c>
      <c r="L39" s="9">
        <f t="shared" si="4"/>
        <v>476951.81688279344</v>
      </c>
      <c r="M39" s="9">
        <f t="shared" si="5"/>
        <v>237808.8791669131</v>
      </c>
      <c r="N39" s="9">
        <f t="shared" si="6"/>
        <v>118571.85780365918</v>
      </c>
      <c r="O39" s="18">
        <f t="shared" si="7"/>
        <v>59120.103136028221</v>
      </c>
    </row>
    <row r="40" spans="1:15" x14ac:dyDescent="0.25">
      <c r="A40" s="3"/>
      <c r="B40" s="3"/>
      <c r="C40" s="3"/>
      <c r="D40" s="3"/>
      <c r="E40" s="10">
        <v>37</v>
      </c>
      <c r="F40" s="7">
        <v>42736</v>
      </c>
      <c r="G40" s="8">
        <f t="shared" si="1"/>
        <v>73179</v>
      </c>
      <c r="H40" s="6">
        <f t="shared" si="8"/>
        <v>28940.625000000004</v>
      </c>
      <c r="I40" s="6">
        <f t="shared" si="9"/>
        <v>44238.375</v>
      </c>
      <c r="J40" s="9">
        <f t="shared" si="2"/>
        <v>1896400.0138300392</v>
      </c>
      <c r="K40" s="9">
        <f t="shared" si="3"/>
        <v>945547.84315218264</v>
      </c>
      <c r="L40" s="9">
        <f t="shared" si="4"/>
        <v>471451.54881330492</v>
      </c>
      <c r="M40" s="9">
        <f t="shared" si="5"/>
        <v>235066.43739727818</v>
      </c>
      <c r="N40" s="9">
        <f t="shared" si="6"/>
        <v>117204.47229356757</v>
      </c>
      <c r="O40" s="18">
        <f t="shared" si="7"/>
        <v>58438.322704475991</v>
      </c>
    </row>
    <row r="41" spans="1:15" x14ac:dyDescent="0.25">
      <c r="A41" s="3"/>
      <c r="B41" s="3"/>
      <c r="C41" s="3"/>
      <c r="D41" s="3"/>
      <c r="E41" s="10">
        <v>38</v>
      </c>
      <c r="F41" s="7">
        <v>42767</v>
      </c>
      <c r="G41" s="8">
        <f t="shared" si="1"/>
        <v>73179</v>
      </c>
      <c r="H41" s="6">
        <f t="shared" si="8"/>
        <v>28940.625000000004</v>
      </c>
      <c r="I41" s="6">
        <f t="shared" si="9"/>
        <v>44238.375</v>
      </c>
      <c r="J41" s="9">
        <f t="shared" si="2"/>
        <v>1874530.4914300223</v>
      </c>
      <c r="K41" s="9">
        <f t="shared" si="3"/>
        <v>934643.66703675385</v>
      </c>
      <c r="L41" s="9">
        <f t="shared" si="4"/>
        <v>466014.71052385977</v>
      </c>
      <c r="M41" s="9">
        <f t="shared" si="5"/>
        <v>232355.62180950068</v>
      </c>
      <c r="N41" s="9">
        <f t="shared" si="6"/>
        <v>115852.8556443831</v>
      </c>
      <c r="O41" s="18">
        <f t="shared" si="7"/>
        <v>57764.404650223383</v>
      </c>
    </row>
    <row r="42" spans="1:15" x14ac:dyDescent="0.25">
      <c r="A42" s="3"/>
      <c r="B42" s="3"/>
      <c r="C42" s="3"/>
      <c r="D42" s="3"/>
      <c r="E42" s="10">
        <v>39</v>
      </c>
      <c r="F42" s="7">
        <v>42795</v>
      </c>
      <c r="G42" s="8">
        <f t="shared" si="1"/>
        <v>73179</v>
      </c>
      <c r="H42" s="6">
        <f t="shared" si="8"/>
        <v>28940.625000000004</v>
      </c>
      <c r="I42" s="6">
        <f t="shared" si="9"/>
        <v>44238.375</v>
      </c>
      <c r="J42" s="9">
        <f t="shared" si="2"/>
        <v>1852913.1711005159</v>
      </c>
      <c r="K42" s="9">
        <f t="shared" si="3"/>
        <v>923865.2392455556</v>
      </c>
      <c r="L42" s="9">
        <f t="shared" si="4"/>
        <v>460640.57053429302</v>
      </c>
      <c r="M42" s="9">
        <f t="shared" si="5"/>
        <v>229676.06768649156</v>
      </c>
      <c r="N42" s="9">
        <f t="shared" si="6"/>
        <v>114516.82600762742</v>
      </c>
      <c r="O42" s="18">
        <f t="shared" si="7"/>
        <v>57098.258303350951</v>
      </c>
    </row>
    <row r="43" spans="1:15" x14ac:dyDescent="0.25">
      <c r="A43" s="3"/>
      <c r="B43" s="3"/>
      <c r="C43" s="3"/>
      <c r="D43" s="3"/>
      <c r="E43" s="10">
        <v>40</v>
      </c>
      <c r="F43" s="7">
        <v>42826</v>
      </c>
      <c r="G43" s="8">
        <f t="shared" si="1"/>
        <v>73179</v>
      </c>
      <c r="H43" s="6">
        <f t="shared" si="8"/>
        <v>28940.625000000004</v>
      </c>
      <c r="I43" s="6">
        <f t="shared" si="9"/>
        <v>44238.375</v>
      </c>
      <c r="J43" s="9">
        <f t="shared" si="2"/>
        <v>1831545.1444156661</v>
      </c>
      <c r="K43" s="9">
        <f t="shared" si="3"/>
        <v>913211.10963316855</v>
      </c>
      <c r="L43" s="9">
        <f t="shared" si="4"/>
        <v>455328.40579996019</v>
      </c>
      <c r="M43" s="9">
        <f t="shared" si="5"/>
        <v>227027.41451712511</v>
      </c>
      <c r="N43" s="9">
        <f t="shared" si="6"/>
        <v>113196.20363192169</v>
      </c>
      <c r="O43" s="18">
        <f t="shared" si="7"/>
        <v>56439.794039556131</v>
      </c>
    </row>
    <row r="44" spans="1:15" x14ac:dyDescent="0.25">
      <c r="A44" s="3"/>
      <c r="B44" s="3"/>
      <c r="C44" s="3"/>
      <c r="D44" s="3"/>
      <c r="E44" s="10">
        <v>41</v>
      </c>
      <c r="F44" s="7">
        <v>42856</v>
      </c>
      <c r="G44" s="8">
        <f t="shared" si="1"/>
        <v>73179</v>
      </c>
      <c r="H44" s="6">
        <f t="shared" si="8"/>
        <v>28940.625000000004</v>
      </c>
      <c r="I44" s="6">
        <f t="shared" si="9"/>
        <v>44238.375</v>
      </c>
      <c r="J44" s="9">
        <f t="shared" si="2"/>
        <v>1810423.5364899503</v>
      </c>
      <c r="K44" s="9">
        <f t="shared" si="3"/>
        <v>902679.84477743192</v>
      </c>
      <c r="L44" s="9">
        <f t="shared" si="4"/>
        <v>450077.50161445816</v>
      </c>
      <c r="M44" s="9">
        <f t="shared" si="5"/>
        <v>224409.30594773489</v>
      </c>
      <c r="N44" s="9">
        <f t="shared" si="6"/>
        <v>111890.81083880231</v>
      </c>
      <c r="O44" s="18">
        <f t="shared" si="7"/>
        <v>55788.923268095015</v>
      </c>
    </row>
    <row r="45" spans="1:15" x14ac:dyDescent="0.25">
      <c r="A45" s="3"/>
      <c r="B45" s="3"/>
      <c r="C45" s="3"/>
      <c r="D45" s="3"/>
      <c r="E45" s="10">
        <v>42</v>
      </c>
      <c r="F45" s="7">
        <v>42887</v>
      </c>
      <c r="G45" s="8">
        <f t="shared" si="1"/>
        <v>73179</v>
      </c>
      <c r="H45" s="6">
        <f t="shared" si="8"/>
        <v>28940.625000000004</v>
      </c>
      <c r="I45" s="6">
        <f t="shared" si="9"/>
        <v>44238.375</v>
      </c>
      <c r="J45" s="9">
        <f t="shared" si="2"/>
        <v>1789545.5055913841</v>
      </c>
      <c r="K45" s="9">
        <f t="shared" si="3"/>
        <v>892270.0277865883</v>
      </c>
      <c r="L45" s="9">
        <f t="shared" si="4"/>
        <v>444887.15151346766</v>
      </c>
      <c r="M45" s="9">
        <f t="shared" si="5"/>
        <v>221821.38973416956</v>
      </c>
      <c r="N45" s="9">
        <f t="shared" si="6"/>
        <v>110600.47199881612</v>
      </c>
      <c r="O45" s="18">
        <f t="shared" si="7"/>
        <v>55145.558419863279</v>
      </c>
    </row>
    <row r="46" spans="1:15" x14ac:dyDescent="0.25">
      <c r="A46" s="3"/>
      <c r="B46" s="3"/>
      <c r="C46" s="3"/>
      <c r="D46" s="3"/>
      <c r="E46" s="10">
        <v>43</v>
      </c>
      <c r="F46" s="7">
        <v>42917</v>
      </c>
      <c r="G46" s="8">
        <f t="shared" si="1"/>
        <v>73179</v>
      </c>
      <c r="H46" s="6">
        <f t="shared" si="8"/>
        <v>28940.625000000004</v>
      </c>
      <c r="I46" s="6">
        <f t="shared" si="9"/>
        <v>44238.375</v>
      </c>
      <c r="J46" s="9">
        <f t="shared" si="2"/>
        <v>1768908.2427591933</v>
      </c>
      <c r="K46" s="9">
        <f t="shared" si="3"/>
        <v>881980.25810865394</v>
      </c>
      <c r="L46" s="9">
        <f t="shared" si="4"/>
        <v>439756.65717970446</v>
      </c>
      <c r="M46" s="9">
        <f t="shared" si="5"/>
        <v>219263.31769440151</v>
      </c>
      <c r="N46" s="9">
        <f t="shared" si="6"/>
        <v>109325.01350789073</v>
      </c>
      <c r="O46" s="18">
        <f t="shared" si="7"/>
        <v>54509.612935614445</v>
      </c>
    </row>
    <row r="47" spans="1:15" x14ac:dyDescent="0.25">
      <c r="A47" s="3"/>
      <c r="B47" s="3"/>
      <c r="C47" s="3"/>
      <c r="D47" s="3"/>
      <c r="E47" s="10">
        <v>44</v>
      </c>
      <c r="F47" s="7">
        <v>42948</v>
      </c>
      <c r="G47" s="8">
        <f t="shared" si="1"/>
        <v>73179</v>
      </c>
      <c r="H47" s="6">
        <f t="shared" si="8"/>
        <v>28940.625000000004</v>
      </c>
      <c r="I47" s="6">
        <f t="shared" si="9"/>
        <v>44238.375</v>
      </c>
      <c r="J47" s="9">
        <f t="shared" si="2"/>
        <v>1748508.9714258914</v>
      </c>
      <c r="K47" s="9">
        <f t="shared" si="3"/>
        <v>871809.1513429858</v>
      </c>
      <c r="L47" s="9">
        <f t="shared" si="4"/>
        <v>434685.32834896649</v>
      </c>
      <c r="M47" s="9">
        <f t="shared" si="5"/>
        <v>216734.7456616819</v>
      </c>
      <c r="N47" s="9">
        <f t="shared" si="6"/>
        <v>108064.26376397765</v>
      </c>
      <c r="O47" s="18">
        <f t="shared" si="7"/>
        <v>53881.001254314113</v>
      </c>
    </row>
    <row r="48" spans="1:15" x14ac:dyDescent="0.25">
      <c r="A48" s="3"/>
      <c r="B48" s="3"/>
      <c r="C48" s="3"/>
      <c r="D48" s="3"/>
      <c r="E48" s="10">
        <v>45</v>
      </c>
      <c r="F48" s="7">
        <v>42979</v>
      </c>
      <c r="G48" s="8">
        <f t="shared" si="1"/>
        <v>73179</v>
      </c>
      <c r="H48" s="6">
        <f t="shared" si="8"/>
        <v>28940.625000000004</v>
      </c>
      <c r="I48" s="6">
        <f t="shared" si="9"/>
        <v>44238.375</v>
      </c>
      <c r="J48" s="9">
        <f t="shared" si="2"/>
        <v>1728344.9470437148</v>
      </c>
      <c r="K48" s="9">
        <f t="shared" si="3"/>
        <v>861755.3390540221</v>
      </c>
      <c r="L48" s="9">
        <f t="shared" si="4"/>
        <v>429672.48271726503</v>
      </c>
      <c r="M48" s="9">
        <f t="shared" si="5"/>
        <v>214235.33343823583</v>
      </c>
      <c r="N48" s="9">
        <f t="shared" si="6"/>
        <v>106818.05314396473</v>
      </c>
      <c r="O48" s="18">
        <f t="shared" si="7"/>
        <v>53259.63880162844</v>
      </c>
    </row>
    <row r="49" spans="1:15" x14ac:dyDescent="0.25">
      <c r="A49" s="3"/>
      <c r="B49" s="3"/>
      <c r="C49" s="3"/>
      <c r="D49" s="3"/>
      <c r="E49" s="10">
        <v>46</v>
      </c>
      <c r="F49" s="7">
        <v>43009</v>
      </c>
      <c r="G49" s="8">
        <f t="shared" si="1"/>
        <v>73179</v>
      </c>
      <c r="H49" s="6">
        <f t="shared" si="8"/>
        <v>28940.625000000004</v>
      </c>
      <c r="I49" s="6">
        <f t="shared" si="9"/>
        <v>44238.375</v>
      </c>
      <c r="J49" s="9">
        <f t="shared" si="2"/>
        <v>1708413.4567153684</v>
      </c>
      <c r="K49" s="9">
        <f t="shared" si="3"/>
        <v>851817.46858717187</v>
      </c>
      <c r="L49" s="9">
        <f t="shared" si="4"/>
        <v>424717.44584902638</v>
      </c>
      <c r="M49" s="9">
        <f t="shared" si="5"/>
        <v>211764.74474949174</v>
      </c>
      <c r="N49" s="9">
        <f t="shared" si="6"/>
        <v>105586.21398085474</v>
      </c>
      <c r="O49" s="18">
        <f t="shared" si="7"/>
        <v>52645.441978545416</v>
      </c>
    </row>
    <row r="50" spans="1:15" x14ac:dyDescent="0.25">
      <c r="A50" s="3"/>
      <c r="B50" s="3"/>
      <c r="C50" s="3"/>
      <c r="D50" s="3"/>
      <c r="E50" s="10">
        <v>47</v>
      </c>
      <c r="F50" s="7">
        <v>43040</v>
      </c>
      <c r="G50" s="8">
        <f t="shared" si="1"/>
        <v>73179</v>
      </c>
      <c r="H50" s="6">
        <f t="shared" si="8"/>
        <v>28940.625000000004</v>
      </c>
      <c r="I50" s="6">
        <f t="shared" si="9"/>
        <v>44238.375</v>
      </c>
      <c r="J50" s="9">
        <f t="shared" si="2"/>
        <v>1688711.8188290298</v>
      </c>
      <c r="K50" s="9">
        <f t="shared" si="3"/>
        <v>841994.20288682566</v>
      </c>
      <c r="L50" s="9">
        <f t="shared" si="4"/>
        <v>419819.55108635221</v>
      </c>
      <c r="M50" s="9">
        <f t="shared" si="5"/>
        <v>209322.64719883859</v>
      </c>
      <c r="N50" s="9">
        <f t="shared" si="6"/>
        <v>104368.58054120732</v>
      </c>
      <c r="O50" s="18">
        <f t="shared" si="7"/>
        <v>52038.328150127258</v>
      </c>
    </row>
    <row r="51" spans="1:15" x14ac:dyDescent="0.25">
      <c r="A51" s="3"/>
      <c r="B51" s="3"/>
      <c r="C51" s="3"/>
      <c r="D51" s="3"/>
      <c r="E51" s="10">
        <v>48</v>
      </c>
      <c r="F51" s="7">
        <v>43070</v>
      </c>
      <c r="G51" s="8">
        <f t="shared" si="1"/>
        <v>73179</v>
      </c>
      <c r="H51" s="6">
        <f t="shared" si="8"/>
        <v>30387.65625</v>
      </c>
      <c r="I51" s="6">
        <f t="shared" si="9"/>
        <v>42791.34375</v>
      </c>
      <c r="J51" s="9">
        <f t="shared" si="2"/>
        <v>1614636.8541647727</v>
      </c>
      <c r="K51" s="9">
        <f t="shared" si="3"/>
        <v>805060.31628111715</v>
      </c>
      <c r="L51" s="9">
        <f t="shared" si="4"/>
        <v>401404.26076544379</v>
      </c>
      <c r="M51" s="9">
        <f t="shared" si="5"/>
        <v>200140.75629134526</v>
      </c>
      <c r="N51" s="9">
        <f t="shared" si="6"/>
        <v>99790.476195961819</v>
      </c>
      <c r="O51" s="18">
        <f t="shared" si="7"/>
        <v>49755.678573137491</v>
      </c>
    </row>
    <row r="52" spans="1:15" x14ac:dyDescent="0.25">
      <c r="A52" s="3"/>
      <c r="B52" s="3"/>
      <c r="C52" s="3"/>
      <c r="D52" s="3"/>
      <c r="E52" s="10">
        <v>49</v>
      </c>
      <c r="F52" s="7">
        <v>43101</v>
      </c>
      <c r="G52" s="8">
        <f t="shared" si="1"/>
        <v>73179</v>
      </c>
      <c r="H52" s="6">
        <f t="shared" si="8"/>
        <v>30387.65625</v>
      </c>
      <c r="I52" s="6">
        <f t="shared" si="9"/>
        <v>42791.34375</v>
      </c>
      <c r="J52" s="9">
        <f t="shared" si="2"/>
        <v>1596016.659800434</v>
      </c>
      <c r="K52" s="9">
        <f t="shared" si="3"/>
        <v>795776.25991543708</v>
      </c>
      <c r="L52" s="9">
        <f t="shared" si="4"/>
        <v>396775.21657210257</v>
      </c>
      <c r="M52" s="9">
        <f t="shared" si="5"/>
        <v>197832.70803098381</v>
      </c>
      <c r="N52" s="9">
        <f t="shared" si="6"/>
        <v>98639.679930110535</v>
      </c>
      <c r="O52" s="18">
        <f t="shared" si="7"/>
        <v>49181.889858126022</v>
      </c>
    </row>
    <row r="53" spans="1:15" x14ac:dyDescent="0.25">
      <c r="A53" s="3"/>
      <c r="B53" s="3"/>
      <c r="C53" s="3"/>
      <c r="D53" s="3"/>
      <c r="E53" s="10">
        <v>50</v>
      </c>
      <c r="F53" s="7">
        <v>43132</v>
      </c>
      <c r="G53" s="8">
        <f t="shared" si="1"/>
        <v>73179</v>
      </c>
      <c r="H53" s="6">
        <f t="shared" si="8"/>
        <v>30387.65625</v>
      </c>
      <c r="I53" s="6">
        <f t="shared" si="9"/>
        <v>42791.34375</v>
      </c>
      <c r="J53" s="9">
        <f t="shared" si="2"/>
        <v>1577611.1958488638</v>
      </c>
      <c r="K53" s="9">
        <f t="shared" si="3"/>
        <v>786599.26845018484</v>
      </c>
      <c r="L53" s="9">
        <f t="shared" si="4"/>
        <v>392199.5550959828</v>
      </c>
      <c r="M53" s="9">
        <f t="shared" si="5"/>
        <v>195551.27647214214</v>
      </c>
      <c r="N53" s="9">
        <f t="shared" si="6"/>
        <v>97502.154790883549</v>
      </c>
      <c r="O53" s="18">
        <f t="shared" si="7"/>
        <v>48614.718146417814</v>
      </c>
    </row>
    <row r="54" spans="1:15" x14ac:dyDescent="0.25">
      <c r="A54" s="3"/>
      <c r="B54" s="3"/>
      <c r="C54" s="3"/>
      <c r="D54" s="3"/>
      <c r="E54" s="10">
        <v>51</v>
      </c>
      <c r="F54" s="7">
        <v>43160</v>
      </c>
      <c r="G54" s="8">
        <f t="shared" si="1"/>
        <v>73179</v>
      </c>
      <c r="H54" s="6">
        <f t="shared" si="8"/>
        <v>30387.65625</v>
      </c>
      <c r="I54" s="6">
        <f t="shared" si="9"/>
        <v>42791.34375</v>
      </c>
      <c r="J54" s="9">
        <f t="shared" si="2"/>
        <v>1559417.9860120565</v>
      </c>
      <c r="K54" s="9">
        <f t="shared" si="3"/>
        <v>777528.1071995236</v>
      </c>
      <c r="L54" s="9">
        <f t="shared" si="4"/>
        <v>387676.66072090558</v>
      </c>
      <c r="M54" s="9">
        <f t="shared" si="5"/>
        <v>193296.1546676858</v>
      </c>
      <c r="N54" s="9">
        <f t="shared" si="6"/>
        <v>96377.747733987024</v>
      </c>
      <c r="O54" s="18">
        <f t="shared" si="7"/>
        <v>48054.087129902284</v>
      </c>
    </row>
    <row r="55" spans="1:15" x14ac:dyDescent="0.25">
      <c r="A55" s="3"/>
      <c r="B55" s="3"/>
      <c r="C55" s="3"/>
      <c r="D55" s="3"/>
      <c r="E55" s="10">
        <v>52</v>
      </c>
      <c r="F55" s="7">
        <v>43191</v>
      </c>
      <c r="G55" s="8">
        <f t="shared" si="1"/>
        <v>73179</v>
      </c>
      <c r="H55" s="6">
        <f t="shared" si="8"/>
        <v>30387.65625</v>
      </c>
      <c r="I55" s="6">
        <f t="shared" si="9"/>
        <v>42791.34375</v>
      </c>
      <c r="J55" s="9">
        <f t="shared" si="2"/>
        <v>1541434.582548985</v>
      </c>
      <c r="K55" s="9">
        <f t="shared" si="3"/>
        <v>768561.55571616837</v>
      </c>
      <c r="L55" s="9">
        <f t="shared" si="4"/>
        <v>383205.92493005493</v>
      </c>
      <c r="M55" s="9">
        <f t="shared" si="5"/>
        <v>191067.03921023308</v>
      </c>
      <c r="N55" s="9">
        <f t="shared" si="6"/>
        <v>95266.307480053074</v>
      </c>
      <c r="O55" s="18">
        <f t="shared" si="7"/>
        <v>47499.921380463536</v>
      </c>
    </row>
    <row r="56" spans="1:15" x14ac:dyDescent="0.25">
      <c r="A56" s="3"/>
      <c r="B56" s="3"/>
      <c r="C56" s="3"/>
      <c r="D56" s="3"/>
      <c r="E56" s="10">
        <v>53</v>
      </c>
      <c r="F56" s="7">
        <v>43221</v>
      </c>
      <c r="G56" s="8">
        <f t="shared" si="1"/>
        <v>73179</v>
      </c>
      <c r="H56" s="6">
        <f t="shared" si="8"/>
        <v>30387.65625</v>
      </c>
      <c r="I56" s="6">
        <f t="shared" si="9"/>
        <v>42791.34375</v>
      </c>
      <c r="J56" s="9">
        <f t="shared" si="2"/>
        <v>1523658.5659462784</v>
      </c>
      <c r="K56" s="9">
        <f t="shared" si="3"/>
        <v>759698.40762718464</v>
      </c>
      <c r="L56" s="9">
        <f t="shared" si="4"/>
        <v>378786.74622410699</v>
      </c>
      <c r="M56" s="9">
        <f t="shared" si="5"/>
        <v>188863.63019133417</v>
      </c>
      <c r="N56" s="9">
        <f t="shared" si="6"/>
        <v>94167.684494286397</v>
      </c>
      <c r="O56" s="18">
        <f t="shared" si="7"/>
        <v>46952.146339832165</v>
      </c>
    </row>
    <row r="57" spans="1:15" x14ac:dyDescent="0.25">
      <c r="A57" s="3"/>
      <c r="B57" s="3"/>
      <c r="C57" s="3"/>
      <c r="D57" s="3"/>
      <c r="E57" s="10">
        <v>54</v>
      </c>
      <c r="F57" s="7">
        <v>43252</v>
      </c>
      <c r="G57" s="8">
        <f t="shared" si="1"/>
        <v>73179</v>
      </c>
      <c r="H57" s="6">
        <f t="shared" si="8"/>
        <v>30387.65625</v>
      </c>
      <c r="I57" s="6">
        <f t="shared" si="9"/>
        <v>42791.34375</v>
      </c>
      <c r="J57" s="9">
        <f t="shared" si="2"/>
        <v>1506087.5445926967</v>
      </c>
      <c r="K57" s="9">
        <f t="shared" si="3"/>
        <v>750937.47047168144</v>
      </c>
      <c r="L57" s="9">
        <f t="shared" si="4"/>
        <v>374418.53004030336</v>
      </c>
      <c r="M57" s="9">
        <f t="shared" si="5"/>
        <v>186685.6311611211</v>
      </c>
      <c r="N57" s="9">
        <f t="shared" si="6"/>
        <v>93081.730966345698</v>
      </c>
      <c r="O57" s="18">
        <f t="shared" si="7"/>
        <v>46410.688309554032</v>
      </c>
    </row>
    <row r="58" spans="1:15" x14ac:dyDescent="0.25">
      <c r="A58" s="3"/>
      <c r="B58" s="3"/>
      <c r="C58" s="3"/>
      <c r="D58" s="3"/>
      <c r="E58" s="10">
        <v>55</v>
      </c>
      <c r="F58" s="7">
        <v>43282</v>
      </c>
      <c r="G58" s="8">
        <f t="shared" si="1"/>
        <v>73179</v>
      </c>
      <c r="H58" s="6">
        <f t="shared" si="8"/>
        <v>30387.65625</v>
      </c>
      <c r="I58" s="6">
        <f t="shared" si="9"/>
        <v>42791.34375</v>
      </c>
      <c r="J58" s="9">
        <f t="shared" si="2"/>
        <v>1488719.154457361</v>
      </c>
      <c r="K58" s="9">
        <f t="shared" si="3"/>
        <v>742277.56554037705</v>
      </c>
      <c r="L58" s="9">
        <f t="shared" si="4"/>
        <v>370100.68867245805</v>
      </c>
      <c r="M58" s="9">
        <f t="shared" si="5"/>
        <v>184532.74908842283</v>
      </c>
      <c r="N58" s="9">
        <f t="shared" si="6"/>
        <v>92008.300790457011</v>
      </c>
      <c r="O58" s="18">
        <f t="shared" si="7"/>
        <v>45875.474441074824</v>
      </c>
    </row>
    <row r="59" spans="1:15" x14ac:dyDescent="0.25">
      <c r="A59" s="3"/>
      <c r="B59" s="3"/>
      <c r="C59" s="3"/>
      <c r="D59" s="3"/>
      <c r="E59" s="10">
        <v>56</v>
      </c>
      <c r="F59" s="7">
        <v>43313</v>
      </c>
      <c r="G59" s="8">
        <f t="shared" si="1"/>
        <v>73179</v>
      </c>
      <c r="H59" s="6">
        <f t="shared" si="8"/>
        <v>30387.65625</v>
      </c>
      <c r="I59" s="6">
        <f t="shared" si="9"/>
        <v>42791.34375</v>
      </c>
      <c r="J59" s="9">
        <f t="shared" si="2"/>
        <v>1471551.0587716913</v>
      </c>
      <c r="K59" s="9">
        <f t="shared" si="3"/>
        <v>733717.52771701198</v>
      </c>
      <c r="L59" s="9">
        <f t="shared" si="4"/>
        <v>365832.6411918861</v>
      </c>
      <c r="M59" s="9">
        <f t="shared" si="5"/>
        <v>182404.69432134053</v>
      </c>
      <c r="N59" s="9">
        <f t="shared" si="6"/>
        <v>90947.249545756524</v>
      </c>
      <c r="O59" s="18">
        <f t="shared" si="7"/>
        <v>45346.432725938866</v>
      </c>
    </row>
    <row r="60" spans="1:15" x14ac:dyDescent="0.25">
      <c r="A60" s="3"/>
      <c r="B60" s="3"/>
      <c r="C60" s="3"/>
      <c r="D60" s="3"/>
      <c r="E60" s="10">
        <v>57</v>
      </c>
      <c r="F60" s="7">
        <v>43344</v>
      </c>
      <c r="G60" s="8">
        <f t="shared" si="1"/>
        <v>73179</v>
      </c>
      <c r="H60" s="6">
        <f t="shared" si="8"/>
        <v>30387.65625</v>
      </c>
      <c r="I60" s="6">
        <f t="shared" si="9"/>
        <v>42791.34375</v>
      </c>
      <c r="J60" s="9">
        <f t="shared" si="2"/>
        <v>1454580.9477150156</v>
      </c>
      <c r="K60" s="9">
        <f t="shared" si="3"/>
        <v>725256.20532159333</v>
      </c>
      <c r="L60" s="9">
        <f t="shared" si="4"/>
        <v>361613.81336924486</v>
      </c>
      <c r="M60" s="9">
        <f t="shared" si="5"/>
        <v>180301.18054827728</v>
      </c>
      <c r="N60" s="9">
        <f t="shared" si="6"/>
        <v>89898.434476859824</v>
      </c>
      <c r="O60" s="18">
        <f t="shared" si="7"/>
        <v>44823.49198610102</v>
      </c>
    </row>
    <row r="61" spans="1:15" x14ac:dyDescent="0.25">
      <c r="A61" s="3"/>
      <c r="B61" s="3"/>
      <c r="C61" s="3"/>
      <c r="D61" s="3"/>
      <c r="E61" s="10">
        <v>58</v>
      </c>
      <c r="F61" s="7">
        <v>43374</v>
      </c>
      <c r="G61" s="8">
        <f t="shared" si="1"/>
        <v>73179</v>
      </c>
      <c r="H61" s="6">
        <f t="shared" si="8"/>
        <v>30387.65625</v>
      </c>
      <c r="I61" s="6">
        <f t="shared" si="9"/>
        <v>42791.34375</v>
      </c>
      <c r="J61" s="9">
        <f t="shared" si="2"/>
        <v>1437806.5381038049</v>
      </c>
      <c r="K61" s="9">
        <f t="shared" si="3"/>
        <v>716892.45995544631</v>
      </c>
      <c r="L61" s="9">
        <f t="shared" si="4"/>
        <v>357443.6375972766</v>
      </c>
      <c r="M61" s="9">
        <f t="shared" si="5"/>
        <v>178221.92475941739</v>
      </c>
      <c r="N61" s="9">
        <f t="shared" si="6"/>
        <v>88861.714474655513</v>
      </c>
      <c r="O61" s="18">
        <f t="shared" si="7"/>
        <v>44306.581864350264</v>
      </c>
    </row>
    <row r="62" spans="1:15" x14ac:dyDescent="0.25">
      <c r="A62" s="3"/>
      <c r="B62" s="3"/>
      <c r="C62" s="3"/>
      <c r="D62" s="3"/>
      <c r="E62" s="10">
        <v>59</v>
      </c>
      <c r="F62" s="7">
        <v>43405</v>
      </c>
      <c r="G62" s="8">
        <f t="shared" si="1"/>
        <v>73179</v>
      </c>
      <c r="H62" s="6">
        <f t="shared" si="8"/>
        <v>30387.65625</v>
      </c>
      <c r="I62" s="6">
        <f t="shared" si="9"/>
        <v>42791.34375</v>
      </c>
      <c r="J62" s="9">
        <f t="shared" si="2"/>
        <v>1421225.5730844857</v>
      </c>
      <c r="K62" s="9">
        <f t="shared" si="3"/>
        <v>708625.16634805256</v>
      </c>
      <c r="L62" s="9">
        <f t="shared" si="4"/>
        <v>353321.55281444138</v>
      </c>
      <c r="M62" s="9">
        <f t="shared" si="5"/>
        <v>176166.64720864978</v>
      </c>
      <c r="N62" s="9">
        <f t="shared" si="6"/>
        <v>87836.950057320108</v>
      </c>
      <c r="O62" s="18">
        <f t="shared" si="7"/>
        <v>43795.632814843753</v>
      </c>
    </row>
    <row r="63" spans="1:15" x14ac:dyDescent="0.25">
      <c r="A63" s="3"/>
      <c r="B63" s="3"/>
      <c r="C63" s="3"/>
      <c r="D63" s="3"/>
      <c r="E63" s="10">
        <v>60</v>
      </c>
      <c r="F63" s="7">
        <v>43435</v>
      </c>
      <c r="G63" s="8">
        <f t="shared" si="1"/>
        <v>73179</v>
      </c>
      <c r="H63" s="6">
        <f t="shared" si="8"/>
        <v>31907.039062500004</v>
      </c>
      <c r="I63" s="6">
        <f t="shared" si="9"/>
        <v>41271.9609375</v>
      </c>
      <c r="J63" s="9">
        <f t="shared" si="2"/>
        <v>1354954.62589114</v>
      </c>
      <c r="K63" s="9">
        <f t="shared" si="3"/>
        <v>675582.3743604247</v>
      </c>
      <c r="L63" s="9">
        <f t="shared" si="4"/>
        <v>336846.36800755718</v>
      </c>
      <c r="M63" s="9">
        <f t="shared" si="5"/>
        <v>167952.09577114956</v>
      </c>
      <c r="N63" s="9">
        <f t="shared" si="6"/>
        <v>83741.1625981627</v>
      </c>
      <c r="O63" s="18">
        <f t="shared" si="7"/>
        <v>41753.467148437499</v>
      </c>
    </row>
    <row r="64" spans="1:15" x14ac:dyDescent="0.25">
      <c r="A64" s="3"/>
      <c r="B64" s="3"/>
      <c r="C64" s="3"/>
      <c r="D64" s="3"/>
      <c r="E64" s="10">
        <v>61</v>
      </c>
      <c r="F64" s="7">
        <v>43466</v>
      </c>
      <c r="G64" s="8">
        <f t="shared" si="1"/>
        <v>73179</v>
      </c>
      <c r="H64" s="6">
        <f t="shared" si="8"/>
        <v>31907.039062500004</v>
      </c>
      <c r="I64" s="6">
        <f t="shared" si="9"/>
        <v>41271.9609375</v>
      </c>
      <c r="J64" s="9">
        <f t="shared" si="2"/>
        <v>1339329.1194970082</v>
      </c>
      <c r="K64" s="9">
        <f t="shared" si="3"/>
        <v>667791.47383238014</v>
      </c>
      <c r="L64" s="9">
        <f t="shared" si="4"/>
        <v>332961.81351653096</v>
      </c>
      <c r="M64" s="9">
        <f t="shared" si="5"/>
        <v>166015.2511741182</v>
      </c>
      <c r="N64" s="9">
        <f t="shared" si="6"/>
        <v>82775.449026190487</v>
      </c>
      <c r="O64" s="18">
        <f t="shared" si="7"/>
        <v>0</v>
      </c>
    </row>
    <row r="65" spans="1:15" x14ac:dyDescent="0.25">
      <c r="A65" s="3"/>
      <c r="B65" s="3"/>
      <c r="C65" s="3"/>
      <c r="D65" s="3"/>
      <c r="E65" s="10">
        <v>62</v>
      </c>
      <c r="F65" s="7">
        <v>43497</v>
      </c>
      <c r="G65" s="8">
        <f t="shared" si="1"/>
        <v>73179</v>
      </c>
      <c r="H65" s="6">
        <f t="shared" si="8"/>
        <v>31907.039062500004</v>
      </c>
      <c r="I65" s="6">
        <f t="shared" si="9"/>
        <v>41271.9609375</v>
      </c>
      <c r="J65" s="9">
        <f t="shared" si="2"/>
        <v>1323883.8083990193</v>
      </c>
      <c r="K65" s="9">
        <f t="shared" si="3"/>
        <v>660090.41894469212</v>
      </c>
      <c r="L65" s="9">
        <f t="shared" si="4"/>
        <v>329122.05619426456</v>
      </c>
      <c r="M65" s="9">
        <f t="shared" si="5"/>
        <v>164100.74251148419</v>
      </c>
      <c r="N65" s="9">
        <f t="shared" si="6"/>
        <v>81820.872184043285</v>
      </c>
      <c r="O65" s="18">
        <f t="shared" si="7"/>
        <v>0</v>
      </c>
    </row>
    <row r="66" spans="1:15" x14ac:dyDescent="0.25">
      <c r="A66" s="3"/>
      <c r="B66" s="3"/>
      <c r="C66" s="3"/>
      <c r="D66" s="3"/>
      <c r="E66" s="10">
        <v>63</v>
      </c>
      <c r="F66" s="7">
        <v>43525</v>
      </c>
      <c r="G66" s="8">
        <f t="shared" si="1"/>
        <v>73179</v>
      </c>
      <c r="H66" s="6">
        <f t="shared" si="8"/>
        <v>31907.039062500004</v>
      </c>
      <c r="I66" s="6">
        <f t="shared" si="9"/>
        <v>41271.9609375</v>
      </c>
      <c r="J66" s="9">
        <f t="shared" si="2"/>
        <v>1308616.6145624572</v>
      </c>
      <c r="K66" s="9">
        <f t="shared" si="3"/>
        <v>652478.17358618649</v>
      </c>
      <c r="L66" s="9">
        <f t="shared" si="4"/>
        <v>325326.57943419891</v>
      </c>
      <c r="M66" s="9">
        <f t="shared" si="5"/>
        <v>162208.31220245553</v>
      </c>
      <c r="N66" s="9">
        <f t="shared" si="6"/>
        <v>80877.30364155845</v>
      </c>
      <c r="O66" s="18">
        <f t="shared" si="7"/>
        <v>0</v>
      </c>
    </row>
    <row r="67" spans="1:15" x14ac:dyDescent="0.25">
      <c r="A67" s="3"/>
      <c r="B67" s="3"/>
      <c r="C67" s="3"/>
      <c r="D67" s="3"/>
      <c r="E67" s="10">
        <v>64</v>
      </c>
      <c r="F67" s="7">
        <v>43556</v>
      </c>
      <c r="G67" s="8">
        <f t="shared" si="1"/>
        <v>73179</v>
      </c>
      <c r="H67" s="6">
        <f t="shared" si="8"/>
        <v>31907.039062500004</v>
      </c>
      <c r="I67" s="6">
        <f t="shared" si="9"/>
        <v>41271.9609375</v>
      </c>
      <c r="J67" s="9">
        <f t="shared" si="2"/>
        <v>1293525.4839167616</v>
      </c>
      <c r="K67" s="9">
        <f t="shared" si="3"/>
        <v>644953.71359425364</v>
      </c>
      <c r="L67" s="9">
        <f t="shared" si="4"/>
        <v>321574.87258734647</v>
      </c>
      <c r="M67" s="9">
        <f t="shared" si="5"/>
        <v>160337.70563669413</v>
      </c>
      <c r="N67" s="9">
        <f t="shared" si="6"/>
        <v>79944.61644964591</v>
      </c>
      <c r="O67" s="18">
        <f t="shared" si="7"/>
        <v>0</v>
      </c>
    </row>
    <row r="68" spans="1:15" x14ac:dyDescent="0.25">
      <c r="A68" s="3"/>
      <c r="B68" s="3"/>
      <c r="C68" s="3"/>
      <c r="D68" s="3"/>
      <c r="E68" s="10">
        <v>65</v>
      </c>
      <c r="F68" s="7">
        <v>43586</v>
      </c>
      <c r="G68" s="8">
        <f t="shared" ref="G68:G131" si="10">EMI</f>
        <v>73179</v>
      </c>
      <c r="H68" s="6">
        <f t="shared" si="8"/>
        <v>31907.039062500004</v>
      </c>
      <c r="I68" s="6">
        <f t="shared" si="9"/>
        <v>41271.9609375</v>
      </c>
      <c r="J68" s="9">
        <f t="shared" ref="J68:J131" si="11">POWER((1+(Yearly_market_return__Index_returns/12)),((12*30+1)-$E68))*$I68</f>
        <v>1278608.3860791712</v>
      </c>
      <c r="K68" s="9">
        <f t="shared" ref="K68:K131" si="12">IF($E68&lt;=12*25,POWER((1+(Yearly_market_return__Index_returns/12)),((12*25+1)-$E68))*$I68,0)</f>
        <v>637516.02661705459</v>
      </c>
      <c r="L68" s="9">
        <f t="shared" ref="L68:L131" si="13">IF($E68&lt;=12*20,POWER((1+(Yearly_market_return__Index_returns/12)),((12*20+1)-$E68))*$I68,0)</f>
        <v>317866.43089358794</v>
      </c>
      <c r="M68" s="9">
        <f t="shared" ref="M68:M131" si="14">IF($E68&lt;=12*15,POWER((1+(Yearly_market_return__Index_returns/12)),((12*15+1)-$E68))*$I68,0)</f>
        <v>158488.67114006009</v>
      </c>
      <c r="N68" s="9">
        <f t="shared" ref="N68:N131" si="15">IF($E68&lt;=12*10,POWER((1+(Yearly_market_return__Index_returns/12)),((12*10+1)-$E68))*$I68,0)</f>
        <v>79022.685123208474</v>
      </c>
      <c r="O68" s="18">
        <f t="shared" ref="O68:O131" si="16">IF($E68&lt;=12*5,POWER((1+(Yearly_market_return__Index_returns/12)),((12*5+1)-$E68))*$I68,0)</f>
        <v>0</v>
      </c>
    </row>
    <row r="69" spans="1:15" x14ac:dyDescent="0.25">
      <c r="A69" s="3"/>
      <c r="B69" s="3"/>
      <c r="C69" s="3"/>
      <c r="D69" s="3"/>
      <c r="E69" s="10">
        <v>66</v>
      </c>
      <c r="F69" s="7">
        <v>43617</v>
      </c>
      <c r="G69" s="8">
        <f t="shared" si="10"/>
        <v>73179</v>
      </c>
      <c r="H69" s="6">
        <f t="shared" ref="H69:H132" si="17">$C$4*$C$9*(POWER((1+$C$10),QUOTIENT(E69,12)))/12</f>
        <v>31907.039062500004</v>
      </c>
      <c r="I69" s="6">
        <f t="shared" si="9"/>
        <v>41271.9609375</v>
      </c>
      <c r="J69" s="9">
        <f t="shared" si="11"/>
        <v>1263863.3140815531</v>
      </c>
      <c r="K69" s="9">
        <f t="shared" si="12"/>
        <v>630164.11197731912</v>
      </c>
      <c r="L69" s="9">
        <f t="shared" si="13"/>
        <v>314200.75541376072</v>
      </c>
      <c r="M69" s="9">
        <f t="shared" si="14"/>
        <v>156660.95994075129</v>
      </c>
      <c r="N69" s="9">
        <f t="shared" si="15"/>
        <v>78111.385624258779</v>
      </c>
      <c r="O69" s="18">
        <f t="shared" si="16"/>
        <v>0</v>
      </c>
    </row>
    <row r="70" spans="1:15" x14ac:dyDescent="0.25">
      <c r="A70" s="3"/>
      <c r="B70" s="3"/>
      <c r="C70" s="3"/>
      <c r="D70" s="3"/>
      <c r="E70" s="10">
        <v>67</v>
      </c>
      <c r="F70" s="7">
        <v>43647</v>
      </c>
      <c r="G70" s="8">
        <f t="shared" si="10"/>
        <v>73179</v>
      </c>
      <c r="H70" s="6">
        <f t="shared" si="17"/>
        <v>31907.039062500004</v>
      </c>
      <c r="I70" s="6">
        <f t="shared" ref="I70:I133" si="18">G70-H70</f>
        <v>41271.9609375</v>
      </c>
      <c r="J70" s="9">
        <f t="shared" si="11"/>
        <v>1249288.2841003819</v>
      </c>
      <c r="K70" s="9">
        <f t="shared" si="12"/>
        <v>622896.98053771246</v>
      </c>
      <c r="L70" s="9">
        <f t="shared" si="13"/>
        <v>310577.35296253121</v>
      </c>
      <c r="M70" s="9">
        <f t="shared" si="14"/>
        <v>154854.32613583325</v>
      </c>
      <c r="N70" s="9">
        <f t="shared" si="15"/>
        <v>77210.595345231079</v>
      </c>
      <c r="O70" s="18">
        <f t="shared" si="16"/>
        <v>0</v>
      </c>
    </row>
    <row r="71" spans="1:15" x14ac:dyDescent="0.25">
      <c r="A71" s="3"/>
      <c r="B71" s="3"/>
      <c r="C71" s="3"/>
      <c r="D71" s="3"/>
      <c r="E71" s="10">
        <v>68</v>
      </c>
      <c r="F71" s="7">
        <v>43678</v>
      </c>
      <c r="G71" s="8">
        <f t="shared" si="10"/>
        <v>73179</v>
      </c>
      <c r="H71" s="6">
        <f t="shared" si="17"/>
        <v>31907.039062500004</v>
      </c>
      <c r="I71" s="6">
        <f t="shared" si="18"/>
        <v>41271.9609375</v>
      </c>
      <c r="J71" s="9">
        <f t="shared" si="11"/>
        <v>1234881.3351898338</v>
      </c>
      <c r="K71" s="9">
        <f t="shared" si="12"/>
        <v>615713.65456775529</v>
      </c>
      <c r="L71" s="9">
        <f t="shared" si="13"/>
        <v>306995.73604204075</v>
      </c>
      <c r="M71" s="9">
        <f t="shared" si="14"/>
        <v>153068.52665815476</v>
      </c>
      <c r="N71" s="9">
        <f t="shared" si="15"/>
        <v>76320.193092485424</v>
      </c>
      <c r="O71" s="18">
        <f t="shared" si="16"/>
        <v>0</v>
      </c>
    </row>
    <row r="72" spans="1:15" x14ac:dyDescent="0.25">
      <c r="A72" s="3"/>
      <c r="B72" s="3"/>
      <c r="C72" s="3"/>
      <c r="D72" s="3"/>
      <c r="E72" s="10">
        <v>69</v>
      </c>
      <c r="F72" s="7">
        <v>43709</v>
      </c>
      <c r="G72" s="8">
        <f t="shared" si="10"/>
        <v>73179</v>
      </c>
      <c r="H72" s="6">
        <f t="shared" si="17"/>
        <v>31907.039062500004</v>
      </c>
      <c r="I72" s="6">
        <f t="shared" si="18"/>
        <v>41271.9609375</v>
      </c>
      <c r="J72" s="9">
        <f t="shared" si="11"/>
        <v>1220640.5290179576</v>
      </c>
      <c r="K72" s="9">
        <f t="shared" si="12"/>
        <v>608613.16761227872</v>
      </c>
      <c r="L72" s="9">
        <f t="shared" si="13"/>
        <v>303455.42277631705</v>
      </c>
      <c r="M72" s="9">
        <f t="shared" si="14"/>
        <v>151303.32124364557</v>
      </c>
      <c r="N72" s="9">
        <f t="shared" si="15"/>
        <v>75440.059070002055</v>
      </c>
      <c r="O72" s="18">
        <f t="shared" si="16"/>
        <v>0</v>
      </c>
    </row>
    <row r="73" spans="1:15" x14ac:dyDescent="0.25">
      <c r="A73" s="3"/>
      <c r="B73" s="3"/>
      <c r="C73" s="3"/>
      <c r="D73" s="3"/>
      <c r="E73" s="10">
        <v>70</v>
      </c>
      <c r="F73" s="7">
        <v>43739</v>
      </c>
      <c r="G73" s="8">
        <f t="shared" si="10"/>
        <v>73179</v>
      </c>
      <c r="H73" s="6">
        <f t="shared" si="17"/>
        <v>31907.039062500004</v>
      </c>
      <c r="I73" s="6">
        <f t="shared" si="18"/>
        <v>41271.9609375</v>
      </c>
      <c r="J73" s="9">
        <f t="shared" si="11"/>
        <v>1206563.9496058889</v>
      </c>
      <c r="K73" s="9">
        <f t="shared" si="12"/>
        <v>601594.56436139566</v>
      </c>
      <c r="L73" s="9">
        <f t="shared" si="13"/>
        <v>299955.93684644182</v>
      </c>
      <c r="M73" s="9">
        <f t="shared" si="14"/>
        <v>149558.47239899068</v>
      </c>
      <c r="N73" s="9">
        <f t="shared" si="15"/>
        <v>74570.074863263973</v>
      </c>
      <c r="O73" s="18">
        <f t="shared" si="16"/>
        <v>0</v>
      </c>
    </row>
    <row r="74" spans="1:15" x14ac:dyDescent="0.25">
      <c r="A74" s="3"/>
      <c r="B74" s="3"/>
      <c r="C74" s="3"/>
      <c r="D74" s="3"/>
      <c r="E74" s="10">
        <v>71</v>
      </c>
      <c r="F74" s="7">
        <v>43770</v>
      </c>
      <c r="G74" s="8">
        <f t="shared" si="10"/>
        <v>73179</v>
      </c>
      <c r="H74" s="6">
        <f t="shared" si="17"/>
        <v>31907.039062500004</v>
      </c>
      <c r="I74" s="6">
        <f t="shared" si="18"/>
        <v>41271.9609375</v>
      </c>
      <c r="J74" s="9">
        <f t="shared" si="11"/>
        <v>1192649.7030700713</v>
      </c>
      <c r="K74" s="9">
        <f t="shared" si="12"/>
        <v>594656.9005219728</v>
      </c>
      <c r="L74" s="9">
        <f t="shared" si="13"/>
        <v>296496.80742646637</v>
      </c>
      <c r="M74" s="9">
        <f t="shared" si="14"/>
        <v>147833.74536967775</v>
      </c>
      <c r="N74" s="9">
        <f t="shared" si="15"/>
        <v>73710.123423325189</v>
      </c>
      <c r="O74" s="18">
        <f t="shared" si="16"/>
        <v>0</v>
      </c>
    </row>
    <row r="75" spans="1:15" x14ac:dyDescent="0.25">
      <c r="A75" s="3"/>
      <c r="B75" s="3"/>
      <c r="C75" s="3"/>
      <c r="D75" s="3"/>
      <c r="E75" s="10">
        <v>72</v>
      </c>
      <c r="F75" s="7">
        <v>43800</v>
      </c>
      <c r="G75" s="8">
        <f t="shared" si="10"/>
        <v>73179</v>
      </c>
      <c r="H75" s="6">
        <f t="shared" si="17"/>
        <v>33502.391015624999</v>
      </c>
      <c r="I75" s="6">
        <f t="shared" si="18"/>
        <v>39676.608984375001</v>
      </c>
      <c r="J75" s="9">
        <f t="shared" si="11"/>
        <v>1133326.1440496442</v>
      </c>
      <c r="K75" s="9">
        <f t="shared" si="12"/>
        <v>565078.08652133995</v>
      </c>
      <c r="L75" s="9">
        <f t="shared" si="13"/>
        <v>281748.76715156034</v>
      </c>
      <c r="M75" s="9">
        <f t="shared" si="14"/>
        <v>140480.35074250985</v>
      </c>
      <c r="N75" s="9">
        <f t="shared" si="15"/>
        <v>70043.710019581864</v>
      </c>
      <c r="O75" s="18">
        <f t="shared" si="16"/>
        <v>0</v>
      </c>
    </row>
    <row r="76" spans="1:15" x14ac:dyDescent="0.25">
      <c r="A76" s="3"/>
      <c r="B76" s="3"/>
      <c r="C76" s="3"/>
      <c r="D76" s="3"/>
      <c r="E76" s="10">
        <v>73</v>
      </c>
      <c r="F76" s="7">
        <v>43831</v>
      </c>
      <c r="G76" s="8">
        <f t="shared" si="10"/>
        <v>73179</v>
      </c>
      <c r="H76" s="6">
        <f t="shared" si="17"/>
        <v>33502.391015624999</v>
      </c>
      <c r="I76" s="6">
        <f t="shared" si="18"/>
        <v>39676.608984375001</v>
      </c>
      <c r="J76" s="9">
        <f t="shared" si="11"/>
        <v>1120256.485057309</v>
      </c>
      <c r="K76" s="9">
        <f t="shared" si="12"/>
        <v>558561.53527644812</v>
      </c>
      <c r="L76" s="9">
        <f t="shared" si="13"/>
        <v>278499.60509215185</v>
      </c>
      <c r="M76" s="9">
        <f t="shared" si="14"/>
        <v>138860.31374877415</v>
      </c>
      <c r="N76" s="9">
        <f t="shared" si="15"/>
        <v>69235.957185748135</v>
      </c>
      <c r="O76" s="18">
        <f t="shared" si="16"/>
        <v>0</v>
      </c>
    </row>
    <row r="77" spans="1:15" x14ac:dyDescent="0.25">
      <c r="A77" s="3"/>
      <c r="B77" s="3"/>
      <c r="C77" s="3"/>
      <c r="D77" s="3"/>
      <c r="E77" s="10">
        <v>74</v>
      </c>
      <c r="F77" s="7">
        <v>43862</v>
      </c>
      <c r="G77" s="8">
        <f t="shared" si="10"/>
        <v>73179</v>
      </c>
      <c r="H77" s="6">
        <f t="shared" si="17"/>
        <v>33502.391015624999</v>
      </c>
      <c r="I77" s="6">
        <f t="shared" si="18"/>
        <v>39676.608984375001</v>
      </c>
      <c r="J77" s="9">
        <f t="shared" si="11"/>
        <v>1107337.547008872</v>
      </c>
      <c r="K77" s="9">
        <f t="shared" si="12"/>
        <v>552120.13371642306</v>
      </c>
      <c r="L77" s="9">
        <f t="shared" si="13"/>
        <v>275287.91277642688</v>
      </c>
      <c r="M77" s="9">
        <f t="shared" si="14"/>
        <v>137258.95922448844</v>
      </c>
      <c r="N77" s="9">
        <f t="shared" si="15"/>
        <v>68437.519458729628</v>
      </c>
      <c r="O77" s="18">
        <f t="shared" si="16"/>
        <v>0</v>
      </c>
    </row>
    <row r="78" spans="1:15" x14ac:dyDescent="0.25">
      <c r="A78" s="3"/>
      <c r="B78" s="3"/>
      <c r="C78" s="3"/>
      <c r="D78" s="3"/>
      <c r="E78" s="10">
        <v>75</v>
      </c>
      <c r="F78" s="7">
        <v>43891</v>
      </c>
      <c r="G78" s="8">
        <f t="shared" si="10"/>
        <v>73179</v>
      </c>
      <c r="H78" s="6">
        <f t="shared" si="17"/>
        <v>33502.391015624999</v>
      </c>
      <c r="I78" s="6">
        <f t="shared" si="18"/>
        <v>39676.608984375001</v>
      </c>
      <c r="J78" s="9">
        <f t="shared" si="11"/>
        <v>1094567.5917715374</v>
      </c>
      <c r="K78" s="9">
        <f t="shared" si="12"/>
        <v>545753.01520569006</v>
      </c>
      <c r="L78" s="9">
        <f t="shared" si="13"/>
        <v>272113.25809860975</v>
      </c>
      <c r="M78" s="9">
        <f t="shared" si="14"/>
        <v>135676.07172107589</v>
      </c>
      <c r="N78" s="9">
        <f t="shared" si="15"/>
        <v>67648.289415548221</v>
      </c>
      <c r="O78" s="18">
        <f t="shared" si="16"/>
        <v>0</v>
      </c>
    </row>
    <row r="79" spans="1:15" x14ac:dyDescent="0.25">
      <c r="A79" s="3"/>
      <c r="B79" s="3"/>
      <c r="C79" s="3"/>
      <c r="D79" s="3"/>
      <c r="E79" s="10">
        <v>76</v>
      </c>
      <c r="F79" s="7">
        <v>43922</v>
      </c>
      <c r="G79" s="8">
        <f t="shared" si="10"/>
        <v>73179</v>
      </c>
      <c r="H79" s="6">
        <f t="shared" si="17"/>
        <v>33502.391015624999</v>
      </c>
      <c r="I79" s="6">
        <f t="shared" si="18"/>
        <v>39676.608984375001</v>
      </c>
      <c r="J79" s="9">
        <f t="shared" si="11"/>
        <v>1081944.901256874</v>
      </c>
      <c r="K79" s="9">
        <f t="shared" si="12"/>
        <v>539459.32310282369</v>
      </c>
      <c r="L79" s="9">
        <f t="shared" si="13"/>
        <v>268975.21393602277</v>
      </c>
      <c r="M79" s="9">
        <f t="shared" si="14"/>
        <v>134111.43827453957</v>
      </c>
      <c r="N79" s="9">
        <f t="shared" si="15"/>
        <v>66868.160872041088</v>
      </c>
      <c r="O79" s="18">
        <f t="shared" si="16"/>
        <v>0</v>
      </c>
    </row>
    <row r="80" spans="1:15" x14ac:dyDescent="0.25">
      <c r="A80" s="3"/>
      <c r="B80" s="3"/>
      <c r="C80" s="3"/>
      <c r="D80" s="3"/>
      <c r="E80" s="10">
        <v>77</v>
      </c>
      <c r="F80" s="7">
        <v>43952</v>
      </c>
      <c r="G80" s="8">
        <f t="shared" si="10"/>
        <v>73179</v>
      </c>
      <c r="H80" s="6">
        <f t="shared" si="17"/>
        <v>33502.391015624999</v>
      </c>
      <c r="I80" s="6">
        <f t="shared" si="18"/>
        <v>39676.608984375001</v>
      </c>
      <c r="J80" s="9">
        <f t="shared" si="11"/>
        <v>1069467.7771896613</v>
      </c>
      <c r="K80" s="9">
        <f t="shared" si="12"/>
        <v>533238.21064529533</v>
      </c>
      <c r="L80" s="9">
        <f t="shared" si="13"/>
        <v>265873.35809162055</v>
      </c>
      <c r="M80" s="9">
        <f t="shared" si="14"/>
        <v>132564.84837681011</v>
      </c>
      <c r="N80" s="9">
        <f t="shared" si="15"/>
        <v>66097.028868574373</v>
      </c>
      <c r="O80" s="18">
        <f t="shared" si="16"/>
        <v>0</v>
      </c>
    </row>
    <row r="81" spans="1:15" x14ac:dyDescent="0.25">
      <c r="A81" s="3"/>
      <c r="B81" s="3"/>
      <c r="C81" s="3"/>
      <c r="D81" s="3"/>
      <c r="E81" s="10">
        <v>78</v>
      </c>
      <c r="F81" s="7">
        <v>43983</v>
      </c>
      <c r="G81" s="8">
        <f t="shared" si="10"/>
        <v>73179</v>
      </c>
      <c r="H81" s="6">
        <f t="shared" si="17"/>
        <v>33502.391015624999</v>
      </c>
      <c r="I81" s="6">
        <f t="shared" si="18"/>
        <v>39676.608984375001</v>
      </c>
      <c r="J81" s="9">
        <f t="shared" si="11"/>
        <v>1057134.5408794014</v>
      </c>
      <c r="K81" s="9">
        <f t="shared" si="12"/>
        <v>527088.84083554719</v>
      </c>
      <c r="L81" s="9">
        <f t="shared" si="13"/>
        <v>262807.27323718672</v>
      </c>
      <c r="M81" s="9">
        <f t="shared" si="14"/>
        <v>131036.09394742351</v>
      </c>
      <c r="N81" s="9">
        <f t="shared" si="15"/>
        <v>65334.789655921944</v>
      </c>
      <c r="O81" s="18">
        <f t="shared" si="16"/>
        <v>0</v>
      </c>
    </row>
    <row r="82" spans="1:15" x14ac:dyDescent="0.25">
      <c r="A82" s="3"/>
      <c r="B82" s="3"/>
      <c r="C82" s="3"/>
      <c r="D82" s="3"/>
      <c r="E82" s="10">
        <v>79</v>
      </c>
      <c r="F82" s="7">
        <v>44013</v>
      </c>
      <c r="G82" s="8">
        <f t="shared" si="10"/>
        <v>73179</v>
      </c>
      <c r="H82" s="6">
        <f t="shared" si="17"/>
        <v>33502.391015624999</v>
      </c>
      <c r="I82" s="6">
        <f t="shared" si="18"/>
        <v>39676.608984375001</v>
      </c>
      <c r="J82" s="9">
        <f t="shared" si="11"/>
        <v>1044943.5329944659</v>
      </c>
      <c r="K82" s="9">
        <f t="shared" si="12"/>
        <v>521010.38632838271</v>
      </c>
      <c r="L82" s="9">
        <f t="shared" si="13"/>
        <v>259776.54685718619</v>
      </c>
      <c r="M82" s="9">
        <f t="shared" si="14"/>
        <v>129524.96930552572</v>
      </c>
      <c r="N82" s="9">
        <f t="shared" si="15"/>
        <v>64581.340681306698</v>
      </c>
      <c r="O82" s="18">
        <f t="shared" si="16"/>
        <v>0</v>
      </c>
    </row>
    <row r="83" spans="1:15" x14ac:dyDescent="0.25">
      <c r="A83" s="3"/>
      <c r="B83" s="3"/>
      <c r="C83" s="3"/>
      <c r="D83" s="3"/>
      <c r="E83" s="10">
        <v>80</v>
      </c>
      <c r="F83" s="7">
        <v>44044</v>
      </c>
      <c r="G83" s="8">
        <f t="shared" si="10"/>
        <v>73179</v>
      </c>
      <c r="H83" s="6">
        <f t="shared" si="17"/>
        <v>33502.391015624999</v>
      </c>
      <c r="I83" s="6">
        <f t="shared" si="18"/>
        <v>39676.608984375001</v>
      </c>
      <c r="J83" s="9">
        <f t="shared" si="11"/>
        <v>1032893.113338846</v>
      </c>
      <c r="K83" s="9">
        <f t="shared" si="12"/>
        <v>515002.02931965346</v>
      </c>
      <c r="L83" s="9">
        <f t="shared" si="13"/>
        <v>256780.77119326478</v>
      </c>
      <c r="M83" s="9">
        <f t="shared" si="14"/>
        <v>128031.27114220001</v>
      </c>
      <c r="N83" s="9">
        <f t="shared" si="15"/>
        <v>63836.580574602995</v>
      </c>
      <c r="O83" s="18">
        <f t="shared" si="16"/>
        <v>0</v>
      </c>
    </row>
    <row r="84" spans="1:15" x14ac:dyDescent="0.25">
      <c r="A84" s="3"/>
      <c r="B84" s="3"/>
      <c r="C84" s="3"/>
      <c r="D84" s="3"/>
      <c r="E84" s="10">
        <v>81</v>
      </c>
      <c r="F84" s="7">
        <v>44075</v>
      </c>
      <c r="G84" s="8">
        <f t="shared" si="10"/>
        <v>73179</v>
      </c>
      <c r="H84" s="6">
        <f t="shared" si="17"/>
        <v>33502.391015624999</v>
      </c>
      <c r="I84" s="6">
        <f t="shared" si="18"/>
        <v>39676.608984375001</v>
      </c>
      <c r="J84" s="9">
        <f t="shared" si="11"/>
        <v>1020981.6606314788</v>
      </c>
      <c r="K84" s="9">
        <f t="shared" si="12"/>
        <v>509062.96143623069</v>
      </c>
      <c r="L84" s="9">
        <f t="shared" si="13"/>
        <v>253819.54318938855</v>
      </c>
      <c r="M84" s="9">
        <f t="shared" si="14"/>
        <v>126554.7984931137</v>
      </c>
      <c r="N84" s="9">
        <f t="shared" si="15"/>
        <v>63100.40913469818</v>
      </c>
      <c r="O84" s="18">
        <f t="shared" si="16"/>
        <v>0</v>
      </c>
    </row>
    <row r="85" spans="1:15" x14ac:dyDescent="0.25">
      <c r="A85" s="3"/>
      <c r="B85" s="3"/>
      <c r="C85" s="3"/>
      <c r="D85" s="3"/>
      <c r="E85" s="10">
        <v>82</v>
      </c>
      <c r="F85" s="7">
        <v>44105</v>
      </c>
      <c r="G85" s="8">
        <f t="shared" si="10"/>
        <v>73179</v>
      </c>
      <c r="H85" s="6">
        <f t="shared" si="17"/>
        <v>33502.391015624999</v>
      </c>
      <c r="I85" s="6">
        <f t="shared" si="18"/>
        <v>39676.608984375001</v>
      </c>
      <c r="J85" s="9">
        <f t="shared" si="11"/>
        <v>1009207.5722881173</v>
      </c>
      <c r="K85" s="9">
        <f t="shared" si="12"/>
        <v>503192.38362724608</v>
      </c>
      <c r="L85" s="9">
        <f t="shared" si="13"/>
        <v>250892.46443761635</v>
      </c>
      <c r="M85" s="9">
        <f t="shared" si="14"/>
        <v>125095.35271147976</v>
      </c>
      <c r="N85" s="9">
        <f t="shared" si="15"/>
        <v>62372.727316011384</v>
      </c>
      <c r="O85" s="18">
        <f t="shared" si="16"/>
        <v>0</v>
      </c>
    </row>
    <row r="86" spans="1:15" x14ac:dyDescent="0.25">
      <c r="A86" s="3"/>
      <c r="B86" s="3"/>
      <c r="C86" s="3"/>
      <c r="D86" s="3"/>
      <c r="E86" s="10">
        <v>83</v>
      </c>
      <c r="F86" s="7">
        <v>44136</v>
      </c>
      <c r="G86" s="8">
        <f t="shared" si="10"/>
        <v>73179</v>
      </c>
      <c r="H86" s="6">
        <f t="shared" si="17"/>
        <v>33502.391015624999</v>
      </c>
      <c r="I86" s="6">
        <f t="shared" si="18"/>
        <v>39676.608984375001</v>
      </c>
      <c r="J86" s="9">
        <f t="shared" si="11"/>
        <v>997569.26420571713</v>
      </c>
      <c r="K86" s="9">
        <f t="shared" si="12"/>
        <v>497389.50605658593</v>
      </c>
      <c r="L86" s="9">
        <f t="shared" si="13"/>
        <v>247999.1411244972</v>
      </c>
      <c r="M86" s="9">
        <f t="shared" si="14"/>
        <v>123652.7374413309</v>
      </c>
      <c r="N86" s="9">
        <f t="shared" si="15"/>
        <v>61653.43721516776</v>
      </c>
      <c r="O86" s="18">
        <f t="shared" si="16"/>
        <v>0</v>
      </c>
    </row>
    <row r="87" spans="1:15" x14ac:dyDescent="0.25">
      <c r="A87" s="3"/>
      <c r="B87" s="3"/>
      <c r="C87" s="3"/>
      <c r="D87" s="3"/>
      <c r="E87" s="10">
        <v>84</v>
      </c>
      <c r="F87" s="7">
        <v>44166</v>
      </c>
      <c r="G87" s="8">
        <f t="shared" si="10"/>
        <v>73179</v>
      </c>
      <c r="H87" s="6">
        <f t="shared" si="17"/>
        <v>35177.510566406258</v>
      </c>
      <c r="I87" s="6">
        <f t="shared" si="18"/>
        <v>38001.489433593742</v>
      </c>
      <c r="J87" s="9">
        <f t="shared" si="11"/>
        <v>944434.16709883511</v>
      </c>
      <c r="K87" s="9">
        <f t="shared" si="12"/>
        <v>470896.26829098188</v>
      </c>
      <c r="L87" s="9">
        <f t="shared" si="13"/>
        <v>234789.57371008248</v>
      </c>
      <c r="M87" s="9">
        <f t="shared" si="14"/>
        <v>117066.42765089414</v>
      </c>
      <c r="N87" s="9">
        <f t="shared" si="15"/>
        <v>58369.493442091123</v>
      </c>
      <c r="O87" s="18">
        <f t="shared" si="16"/>
        <v>0</v>
      </c>
    </row>
    <row r="88" spans="1:15" x14ac:dyDescent="0.25">
      <c r="A88" s="3"/>
      <c r="B88" s="3"/>
      <c r="C88" s="3"/>
      <c r="D88" s="3"/>
      <c r="E88" s="10">
        <v>85</v>
      </c>
      <c r="F88" s="7">
        <v>44197</v>
      </c>
      <c r="G88" s="8">
        <f t="shared" si="10"/>
        <v>73179</v>
      </c>
      <c r="H88" s="6">
        <f t="shared" si="17"/>
        <v>35177.510566406258</v>
      </c>
      <c r="I88" s="6">
        <f t="shared" si="18"/>
        <v>38001.489433593742</v>
      </c>
      <c r="J88" s="9">
        <f t="shared" si="11"/>
        <v>933542.83403509238</v>
      </c>
      <c r="K88" s="9">
        <f t="shared" si="12"/>
        <v>465465.83356604457</v>
      </c>
      <c r="L88" s="9">
        <f t="shared" si="13"/>
        <v>232081.95094901073</v>
      </c>
      <c r="M88" s="9">
        <f t="shared" si="14"/>
        <v>115716.40294981298</v>
      </c>
      <c r="N88" s="9">
        <f t="shared" si="15"/>
        <v>57696.369135510169</v>
      </c>
      <c r="O88" s="18">
        <f t="shared" si="16"/>
        <v>0</v>
      </c>
    </row>
    <row r="89" spans="1:15" x14ac:dyDescent="0.25">
      <c r="A89" s="3"/>
      <c r="B89" s="3"/>
      <c r="C89" s="3"/>
      <c r="D89" s="3"/>
      <c r="E89" s="10">
        <v>86</v>
      </c>
      <c r="F89" s="7">
        <v>44228</v>
      </c>
      <c r="G89" s="8">
        <f t="shared" si="10"/>
        <v>73179</v>
      </c>
      <c r="H89" s="6">
        <f t="shared" si="17"/>
        <v>35177.510566406258</v>
      </c>
      <c r="I89" s="6">
        <f t="shared" si="18"/>
        <v>38001.489433593742</v>
      </c>
      <c r="J89" s="9">
        <f t="shared" si="11"/>
        <v>922777.10118790017</v>
      </c>
      <c r="K89" s="9">
        <f t="shared" si="12"/>
        <v>460098.02329427801</v>
      </c>
      <c r="L89" s="9">
        <f t="shared" si="13"/>
        <v>229405.55283263</v>
      </c>
      <c r="M89" s="9">
        <f t="shared" si="14"/>
        <v>114381.94690261579</v>
      </c>
      <c r="N89" s="9">
        <f t="shared" si="15"/>
        <v>57031.007382711861</v>
      </c>
      <c r="O89" s="18">
        <f t="shared" si="16"/>
        <v>0</v>
      </c>
    </row>
    <row r="90" spans="1:15" x14ac:dyDescent="0.25">
      <c r="A90" s="3"/>
      <c r="B90" s="3"/>
      <c r="C90" s="3"/>
      <c r="D90" s="3"/>
      <c r="E90" s="10">
        <v>87</v>
      </c>
      <c r="F90" s="7">
        <v>44256</v>
      </c>
      <c r="G90" s="8">
        <f t="shared" si="10"/>
        <v>73179</v>
      </c>
      <c r="H90" s="6">
        <f t="shared" si="17"/>
        <v>35177.510566406258</v>
      </c>
      <c r="I90" s="6">
        <f t="shared" si="18"/>
        <v>38001.489433593742</v>
      </c>
      <c r="J90" s="9">
        <f t="shared" si="11"/>
        <v>912135.52011983527</v>
      </c>
      <c r="K90" s="9">
        <f t="shared" si="12"/>
        <v>454792.11528264714</v>
      </c>
      <c r="L90" s="9">
        <f t="shared" si="13"/>
        <v>226760.01927442831</v>
      </c>
      <c r="M90" s="9">
        <f t="shared" si="14"/>
        <v>113062.87996963669</v>
      </c>
      <c r="N90" s="9">
        <f t="shared" si="15"/>
        <v>56373.318664954066</v>
      </c>
      <c r="O90" s="18">
        <f t="shared" si="16"/>
        <v>0</v>
      </c>
    </row>
    <row r="91" spans="1:15" x14ac:dyDescent="0.25">
      <c r="A91" s="3"/>
      <c r="B91" s="3"/>
      <c r="C91" s="3"/>
      <c r="D91" s="3"/>
      <c r="E91" s="10">
        <v>88</v>
      </c>
      <c r="F91" s="7">
        <v>44287</v>
      </c>
      <c r="G91" s="8">
        <f t="shared" si="10"/>
        <v>73179</v>
      </c>
      <c r="H91" s="6">
        <f t="shared" si="17"/>
        <v>35177.510566406258</v>
      </c>
      <c r="I91" s="6">
        <f t="shared" si="18"/>
        <v>38001.489433593742</v>
      </c>
      <c r="J91" s="9">
        <f t="shared" si="11"/>
        <v>901616.65909703658</v>
      </c>
      <c r="K91" s="9">
        <f t="shared" si="12"/>
        <v>449547.39566653746</v>
      </c>
      <c r="L91" s="9">
        <f t="shared" si="13"/>
        <v>224144.99434045635</v>
      </c>
      <c r="M91" s="9">
        <f t="shared" si="14"/>
        <v>111759.02468168373</v>
      </c>
      <c r="N91" s="9">
        <f t="shared" si="15"/>
        <v>55723.214495835979</v>
      </c>
      <c r="O91" s="18">
        <f t="shared" si="16"/>
        <v>0</v>
      </c>
    </row>
    <row r="92" spans="1:15" x14ac:dyDescent="0.25">
      <c r="A92" s="3"/>
      <c r="B92" s="3"/>
      <c r="C92" s="3"/>
      <c r="D92" s="3"/>
      <c r="E92" s="10">
        <v>89</v>
      </c>
      <c r="F92" s="7">
        <v>44317</v>
      </c>
      <c r="G92" s="8">
        <f t="shared" si="10"/>
        <v>73179</v>
      </c>
      <c r="H92" s="6">
        <f t="shared" si="17"/>
        <v>35177.510566406258</v>
      </c>
      <c r="I92" s="6">
        <f t="shared" si="18"/>
        <v>38001.489433593742</v>
      </c>
      <c r="J92" s="9">
        <f t="shared" si="11"/>
        <v>891219.1028965764</v>
      </c>
      <c r="K92" s="9">
        <f t="shared" si="12"/>
        <v>444363.15881371085</v>
      </c>
      <c r="L92" s="9">
        <f t="shared" si="13"/>
        <v>221560.12620143953</v>
      </c>
      <c r="M92" s="9">
        <f t="shared" si="14"/>
        <v>110470.20561616182</v>
      </c>
      <c r="N92" s="9">
        <f t="shared" si="15"/>
        <v>55080.607409393058</v>
      </c>
      <c r="O92" s="18">
        <f t="shared" si="16"/>
        <v>0</v>
      </c>
    </row>
    <row r="93" spans="1:15" x14ac:dyDescent="0.25">
      <c r="A93" s="3"/>
      <c r="B93" s="3"/>
      <c r="C93" s="3"/>
      <c r="D93" s="3"/>
      <c r="E93" s="10">
        <v>90</v>
      </c>
      <c r="F93" s="7">
        <v>44348</v>
      </c>
      <c r="G93" s="8">
        <f t="shared" si="10"/>
        <v>73179</v>
      </c>
      <c r="H93" s="6">
        <f t="shared" si="17"/>
        <v>35177.510566406258</v>
      </c>
      <c r="I93" s="6">
        <f t="shared" si="18"/>
        <v>38001.489433593742</v>
      </c>
      <c r="J93" s="9">
        <f t="shared" si="11"/>
        <v>880941.45261605585</v>
      </c>
      <c r="K93" s="9">
        <f t="shared" si="12"/>
        <v>439238.70722936821</v>
      </c>
      <c r="L93" s="9">
        <f t="shared" si="13"/>
        <v>219005.06708544266</v>
      </c>
      <c r="M93" s="9">
        <f t="shared" si="14"/>
        <v>109196.24937347131</v>
      </c>
      <c r="N93" s="9">
        <f t="shared" si="15"/>
        <v>54445.410948329212</v>
      </c>
      <c r="O93" s="18">
        <f t="shared" si="16"/>
        <v>0</v>
      </c>
    </row>
    <row r="94" spans="1:15" x14ac:dyDescent="0.25">
      <c r="A94" s="3"/>
      <c r="B94" s="3"/>
      <c r="C94" s="3"/>
      <c r="D94" s="3"/>
      <c r="E94" s="10">
        <v>91</v>
      </c>
      <c r="F94" s="7">
        <v>44378</v>
      </c>
      <c r="G94" s="8">
        <f t="shared" si="10"/>
        <v>73179</v>
      </c>
      <c r="H94" s="6">
        <f t="shared" si="17"/>
        <v>35177.510566406258</v>
      </c>
      <c r="I94" s="6">
        <f t="shared" si="18"/>
        <v>38001.489433593742</v>
      </c>
      <c r="J94" s="9">
        <f t="shared" si="11"/>
        <v>870782.32548539271</v>
      </c>
      <c r="K94" s="9">
        <f t="shared" si="12"/>
        <v>434173.35146230791</v>
      </c>
      <c r="L94" s="9">
        <f t="shared" si="13"/>
        <v>216479.47323108005</v>
      </c>
      <c r="M94" s="9">
        <f t="shared" si="14"/>
        <v>107936.9845536784</v>
      </c>
      <c r="N94" s="9">
        <f t="shared" si="15"/>
        <v>53817.539652384723</v>
      </c>
      <c r="O94" s="18">
        <f t="shared" si="16"/>
        <v>0</v>
      </c>
    </row>
    <row r="95" spans="1:15" x14ac:dyDescent="0.25">
      <c r="A95" s="3"/>
      <c r="B95" s="3"/>
      <c r="C95" s="3"/>
      <c r="D95" s="3"/>
      <c r="E95" s="10">
        <v>92</v>
      </c>
      <c r="F95" s="7">
        <v>44409</v>
      </c>
      <c r="G95" s="8">
        <f t="shared" si="10"/>
        <v>73179</v>
      </c>
      <c r="H95" s="6">
        <f t="shared" si="17"/>
        <v>35177.510566406258</v>
      </c>
      <c r="I95" s="6">
        <f t="shared" si="18"/>
        <v>38001.489433593742</v>
      </c>
      <c r="J95" s="9">
        <f t="shared" si="11"/>
        <v>860740.35468078381</v>
      </c>
      <c r="K95" s="9">
        <f t="shared" si="12"/>
        <v>429166.41001216602</v>
      </c>
      <c r="L95" s="9">
        <f t="shared" si="13"/>
        <v>213983.0048412653</v>
      </c>
      <c r="M95" s="9">
        <f t="shared" si="14"/>
        <v>106692.24173345476</v>
      </c>
      <c r="N95" s="9">
        <f t="shared" si="15"/>
        <v>53196.909046838278</v>
      </c>
      <c r="O95" s="18">
        <f t="shared" si="16"/>
        <v>0</v>
      </c>
    </row>
    <row r="96" spans="1:15" x14ac:dyDescent="0.25">
      <c r="A96" s="3"/>
      <c r="B96" s="3"/>
      <c r="C96" s="3"/>
      <c r="D96" s="3"/>
      <c r="E96" s="10">
        <v>93</v>
      </c>
      <c r="F96" s="7">
        <v>44440</v>
      </c>
      <c r="G96" s="8">
        <f t="shared" si="10"/>
        <v>73179</v>
      </c>
      <c r="H96" s="6">
        <f t="shared" si="17"/>
        <v>35177.510566406258</v>
      </c>
      <c r="I96" s="6">
        <f t="shared" si="18"/>
        <v>38001.489433593742</v>
      </c>
      <c r="J96" s="9">
        <f t="shared" si="11"/>
        <v>850814.1891408076</v>
      </c>
      <c r="K96" s="9">
        <f t="shared" si="12"/>
        <v>424217.20923772582</v>
      </c>
      <c r="L96" s="9">
        <f t="shared" si="13"/>
        <v>211515.32603749452</v>
      </c>
      <c r="M96" s="9">
        <f t="shared" si="14"/>
        <v>105461.85344328312</v>
      </c>
      <c r="N96" s="9">
        <f t="shared" si="15"/>
        <v>52583.435631141627</v>
      </c>
      <c r="O96" s="18">
        <f t="shared" si="16"/>
        <v>0</v>
      </c>
    </row>
    <row r="97" spans="1:15" x14ac:dyDescent="0.25">
      <c r="A97" s="3"/>
      <c r="B97" s="3"/>
      <c r="C97" s="3"/>
      <c r="D97" s="3"/>
      <c r="E97" s="10">
        <v>94</v>
      </c>
      <c r="F97" s="7">
        <v>44470</v>
      </c>
      <c r="G97" s="8">
        <f t="shared" si="10"/>
        <v>73179</v>
      </c>
      <c r="H97" s="6">
        <f t="shared" si="17"/>
        <v>35177.510566406258</v>
      </c>
      <c r="I97" s="6">
        <f t="shared" si="18"/>
        <v>38001.489433593742</v>
      </c>
      <c r="J97" s="9">
        <f t="shared" si="11"/>
        <v>841002.49338465335</v>
      </c>
      <c r="K97" s="9">
        <f t="shared" si="12"/>
        <v>419325.08326628583</v>
      </c>
      <c r="L97" s="9">
        <f t="shared" si="13"/>
        <v>209076.10481465684</v>
      </c>
      <c r="M97" s="9">
        <f t="shared" si="14"/>
        <v>104245.65414492563</v>
      </c>
      <c r="N97" s="9">
        <f t="shared" si="15"/>
        <v>51977.036867685289</v>
      </c>
      <c r="O97" s="18">
        <f t="shared" si="16"/>
        <v>0</v>
      </c>
    </row>
    <row r="98" spans="1:15" x14ac:dyDescent="0.25">
      <c r="A98" s="3"/>
      <c r="B98" s="3"/>
      <c r="C98" s="3"/>
      <c r="D98" s="3"/>
      <c r="E98" s="10">
        <v>95</v>
      </c>
      <c r="F98" s="7">
        <v>44501</v>
      </c>
      <c r="G98" s="8">
        <f t="shared" si="10"/>
        <v>73179</v>
      </c>
      <c r="H98" s="6">
        <f t="shared" si="17"/>
        <v>35177.510566406258</v>
      </c>
      <c r="I98" s="6">
        <f t="shared" si="18"/>
        <v>38001.489433593742</v>
      </c>
      <c r="J98" s="9">
        <f t="shared" si="11"/>
        <v>831303.94733244146</v>
      </c>
      <c r="K98" s="9">
        <f t="shared" si="12"/>
        <v>414489.37390407163</v>
      </c>
      <c r="L98" s="9">
        <f t="shared" si="13"/>
        <v>206665.0129963659</v>
      </c>
      <c r="M98" s="9">
        <f t="shared" si="14"/>
        <v>103043.4802091522</v>
      </c>
      <c r="N98" s="9">
        <f t="shared" si="15"/>
        <v>51377.631170693858</v>
      </c>
      <c r="O98" s="18">
        <f t="shared" si="16"/>
        <v>0</v>
      </c>
    </row>
    <row r="99" spans="1:15" x14ac:dyDescent="0.25">
      <c r="A99" s="3"/>
      <c r="B99" s="3"/>
      <c r="C99" s="3"/>
      <c r="D99" s="3"/>
      <c r="E99" s="10">
        <v>96</v>
      </c>
      <c r="F99" s="7">
        <v>44531</v>
      </c>
      <c r="G99" s="8">
        <f t="shared" si="10"/>
        <v>73179</v>
      </c>
      <c r="H99" s="6">
        <f t="shared" si="17"/>
        <v>36936.386094726564</v>
      </c>
      <c r="I99" s="6">
        <f t="shared" si="18"/>
        <v>36242.613905273436</v>
      </c>
      <c r="J99" s="9">
        <f t="shared" si="11"/>
        <v>783684.56959428929</v>
      </c>
      <c r="K99" s="9">
        <f t="shared" si="12"/>
        <v>390746.28194868733</v>
      </c>
      <c r="L99" s="9">
        <f t="shared" si="13"/>
        <v>194826.67233803807</v>
      </c>
      <c r="M99" s="9">
        <f t="shared" si="14"/>
        <v>97140.866101184831</v>
      </c>
      <c r="N99" s="9">
        <f t="shared" si="15"/>
        <v>48434.579073011068</v>
      </c>
      <c r="O99" s="18">
        <f t="shared" si="16"/>
        <v>0</v>
      </c>
    </row>
    <row r="100" spans="1:15" x14ac:dyDescent="0.25">
      <c r="A100" s="3"/>
      <c r="B100" s="3"/>
      <c r="C100" s="3"/>
      <c r="D100" s="3"/>
      <c r="E100" s="10">
        <v>97</v>
      </c>
      <c r="F100" s="7">
        <v>44562</v>
      </c>
      <c r="G100" s="8">
        <f t="shared" si="10"/>
        <v>73179</v>
      </c>
      <c r="H100" s="6">
        <f t="shared" si="17"/>
        <v>36936.386094726564</v>
      </c>
      <c r="I100" s="6">
        <f t="shared" si="18"/>
        <v>36242.613905273436</v>
      </c>
      <c r="J100" s="9">
        <f t="shared" si="11"/>
        <v>774647.02101577201</v>
      </c>
      <c r="K100" s="9">
        <f t="shared" si="12"/>
        <v>386240.14690150315</v>
      </c>
      <c r="L100" s="9">
        <f t="shared" si="13"/>
        <v>192579.90675918094</v>
      </c>
      <c r="M100" s="9">
        <f t="shared" si="14"/>
        <v>96020.625470693427</v>
      </c>
      <c r="N100" s="9">
        <f t="shared" si="15"/>
        <v>47876.025442844541</v>
      </c>
      <c r="O100" s="18">
        <f t="shared" si="16"/>
        <v>0</v>
      </c>
    </row>
    <row r="101" spans="1:15" x14ac:dyDescent="0.25">
      <c r="A101" s="3"/>
      <c r="B101" s="3"/>
      <c r="C101" s="3"/>
      <c r="D101" s="3"/>
      <c r="E101" s="10">
        <v>98</v>
      </c>
      <c r="F101" s="7">
        <v>44593</v>
      </c>
      <c r="G101" s="8">
        <f t="shared" si="10"/>
        <v>73179</v>
      </c>
      <c r="H101" s="6">
        <f t="shared" si="17"/>
        <v>36936.386094726564</v>
      </c>
      <c r="I101" s="6">
        <f t="shared" si="18"/>
        <v>36242.613905273436</v>
      </c>
      <c r="J101" s="9">
        <f t="shared" si="11"/>
        <v>765713.69457901677</v>
      </c>
      <c r="K101" s="9">
        <f t="shared" si="12"/>
        <v>381785.97716787778</v>
      </c>
      <c r="L101" s="9">
        <f t="shared" si="13"/>
        <v>190359.05116228759</v>
      </c>
      <c r="M101" s="9">
        <f t="shared" si="14"/>
        <v>94913.303595413599</v>
      </c>
      <c r="N101" s="9">
        <f t="shared" si="15"/>
        <v>47323.913123075326</v>
      </c>
      <c r="O101" s="18">
        <f t="shared" si="16"/>
        <v>0</v>
      </c>
    </row>
    <row r="102" spans="1:15" x14ac:dyDescent="0.25">
      <c r="A102" s="3"/>
      <c r="B102" s="3"/>
      <c r="C102" s="3"/>
      <c r="D102" s="3"/>
      <c r="E102" s="10">
        <v>99</v>
      </c>
      <c r="F102" s="7">
        <v>44621</v>
      </c>
      <c r="G102" s="8">
        <f t="shared" si="10"/>
        <v>73179</v>
      </c>
      <c r="H102" s="6">
        <f t="shared" si="17"/>
        <v>36936.386094726564</v>
      </c>
      <c r="I102" s="6">
        <f t="shared" si="18"/>
        <v>36242.613905273436</v>
      </c>
      <c r="J102" s="9">
        <f t="shared" si="11"/>
        <v>756883.38838123553</v>
      </c>
      <c r="K102" s="9">
        <f t="shared" si="12"/>
        <v>377383.17347730917</v>
      </c>
      <c r="L102" s="9">
        <f t="shared" si="13"/>
        <v>188163.80675020188</v>
      </c>
      <c r="M102" s="9">
        <f t="shared" si="14"/>
        <v>93818.75149464274</v>
      </c>
      <c r="N102" s="9">
        <f t="shared" si="15"/>
        <v>46778.167831705425</v>
      </c>
      <c r="O102" s="18">
        <f t="shared" si="16"/>
        <v>0</v>
      </c>
    </row>
    <row r="103" spans="1:15" x14ac:dyDescent="0.25">
      <c r="A103" s="3"/>
      <c r="B103" s="3"/>
      <c r="C103" s="3"/>
      <c r="D103" s="3"/>
      <c r="E103" s="10">
        <v>100</v>
      </c>
      <c r="F103" s="7">
        <v>44652</v>
      </c>
      <c r="G103" s="8">
        <f t="shared" si="10"/>
        <v>73179</v>
      </c>
      <c r="H103" s="6">
        <f t="shared" si="17"/>
        <v>36936.386094726564</v>
      </c>
      <c r="I103" s="6">
        <f t="shared" si="18"/>
        <v>36242.613905273436</v>
      </c>
      <c r="J103" s="9">
        <f t="shared" si="11"/>
        <v>748154.91438013397</v>
      </c>
      <c r="K103" s="9">
        <f t="shared" si="12"/>
        <v>373031.1434701574</v>
      </c>
      <c r="L103" s="9">
        <f t="shared" si="13"/>
        <v>185993.87817153399</v>
      </c>
      <c r="M103" s="9">
        <f t="shared" si="14"/>
        <v>92736.821905742428</v>
      </c>
      <c r="N103" s="9">
        <f t="shared" si="15"/>
        <v>46238.716143366153</v>
      </c>
      <c r="O103" s="18">
        <f t="shared" si="16"/>
        <v>0</v>
      </c>
    </row>
    <row r="104" spans="1:15" x14ac:dyDescent="0.25">
      <c r="A104" s="3"/>
      <c r="B104" s="3"/>
      <c r="C104" s="3"/>
      <c r="D104" s="3"/>
      <c r="E104" s="10">
        <v>101</v>
      </c>
      <c r="F104" s="7">
        <v>44682</v>
      </c>
      <c r="G104" s="8">
        <f t="shared" si="10"/>
        <v>73179</v>
      </c>
      <c r="H104" s="6">
        <f t="shared" si="17"/>
        <v>36936.386094726564</v>
      </c>
      <c r="I104" s="6">
        <f t="shared" si="18"/>
        <v>36242.613905273436</v>
      </c>
      <c r="J104" s="9">
        <f t="shared" si="11"/>
        <v>739527.09823406988</v>
      </c>
      <c r="K104" s="9">
        <f t="shared" si="12"/>
        <v>368729.30161794799</v>
      </c>
      <c r="L104" s="9">
        <f t="shared" si="13"/>
        <v>183848.97348092322</v>
      </c>
      <c r="M104" s="9">
        <f t="shared" si="14"/>
        <v>91667.369264325287</v>
      </c>
      <c r="N104" s="9">
        <f t="shared" si="15"/>
        <v>45705.485479439361</v>
      </c>
      <c r="O104" s="18">
        <f t="shared" si="16"/>
        <v>0</v>
      </c>
    </row>
    <row r="105" spans="1:15" x14ac:dyDescent="0.25">
      <c r="A105" s="3"/>
      <c r="B105" s="3"/>
      <c r="C105" s="3"/>
      <c r="D105" s="3"/>
      <c r="E105" s="10">
        <v>102</v>
      </c>
      <c r="F105" s="7">
        <v>44713</v>
      </c>
      <c r="G105" s="8">
        <f t="shared" si="10"/>
        <v>73179</v>
      </c>
      <c r="H105" s="6">
        <f t="shared" si="17"/>
        <v>36936.386094726564</v>
      </c>
      <c r="I105" s="6">
        <f t="shared" si="18"/>
        <v>36242.613905273436</v>
      </c>
      <c r="J105" s="9">
        <f t="shared" si="11"/>
        <v>730998.77914405579</v>
      </c>
      <c r="K105" s="9">
        <f t="shared" si="12"/>
        <v>364477.06914459431</v>
      </c>
      <c r="L105" s="9">
        <f t="shared" si="13"/>
        <v>181728.80409975938</v>
      </c>
      <c r="M105" s="9">
        <f t="shared" si="14"/>
        <v>90610.249684670795</v>
      </c>
      <c r="N105" s="9">
        <f t="shared" si="15"/>
        <v>45178.404098292616</v>
      </c>
      <c r="O105" s="18">
        <f t="shared" si="16"/>
        <v>0</v>
      </c>
    </row>
    <row r="106" spans="1:15" x14ac:dyDescent="0.25">
      <c r="A106" s="3"/>
      <c r="B106" s="3"/>
      <c r="C106" s="3"/>
      <c r="D106" s="3"/>
      <c r="E106" s="10">
        <v>103</v>
      </c>
      <c r="F106" s="7">
        <v>44743</v>
      </c>
      <c r="G106" s="8">
        <f t="shared" si="10"/>
        <v>73179</v>
      </c>
      <c r="H106" s="6">
        <f t="shared" si="17"/>
        <v>36936.386094726564</v>
      </c>
      <c r="I106" s="6">
        <f t="shared" si="18"/>
        <v>36242.613905273436</v>
      </c>
      <c r="J106" s="9">
        <f t="shared" si="11"/>
        <v>722568.8096975839</v>
      </c>
      <c r="K106" s="9">
        <f t="shared" si="12"/>
        <v>360273.8739485282</v>
      </c>
      <c r="L106" s="9">
        <f t="shared" si="13"/>
        <v>179633.08477735685</v>
      </c>
      <c r="M106" s="9">
        <f t="shared" si="14"/>
        <v>89565.320940366524</v>
      </c>
      <c r="N106" s="9">
        <f t="shared" si="15"/>
        <v>44657.401085626967</v>
      </c>
      <c r="O106" s="18">
        <f t="shared" si="16"/>
        <v>0</v>
      </c>
    </row>
    <row r="107" spans="1:15" x14ac:dyDescent="0.25">
      <c r="A107" s="3"/>
      <c r="B107" s="3"/>
      <c r="C107" s="3"/>
      <c r="D107" s="3"/>
      <c r="E107" s="10">
        <v>104</v>
      </c>
      <c r="F107" s="7">
        <v>44774</v>
      </c>
      <c r="G107" s="8">
        <f t="shared" si="10"/>
        <v>73179</v>
      </c>
      <c r="H107" s="6">
        <f t="shared" si="17"/>
        <v>36936.386094726564</v>
      </c>
      <c r="I107" s="6">
        <f t="shared" si="18"/>
        <v>36242.613905273436</v>
      </c>
      <c r="J107" s="9">
        <f t="shared" si="11"/>
        <v>714236.05571425101</v>
      </c>
      <c r="K107" s="9">
        <f t="shared" si="12"/>
        <v>356119.15052572801</v>
      </c>
      <c r="L107" s="9">
        <f t="shared" si="13"/>
        <v>177561.53355257679</v>
      </c>
      <c r="M107" s="9">
        <f t="shared" si="14"/>
        <v>88532.442445172841</v>
      </c>
      <c r="N107" s="9">
        <f t="shared" si="15"/>
        <v>44142.40634493604</v>
      </c>
      <c r="O107" s="18">
        <f t="shared" si="16"/>
        <v>0</v>
      </c>
    </row>
    <row r="108" spans="1:15" x14ac:dyDescent="0.25">
      <c r="A108" s="3"/>
      <c r="B108" s="3"/>
      <c r="C108" s="3"/>
      <c r="D108" s="3"/>
      <c r="E108" s="10">
        <v>105</v>
      </c>
      <c r="F108" s="7">
        <v>44805</v>
      </c>
      <c r="G108" s="8">
        <f t="shared" si="10"/>
        <v>73179</v>
      </c>
      <c r="H108" s="6">
        <f t="shared" si="17"/>
        <v>36936.386094726564</v>
      </c>
      <c r="I108" s="6">
        <f t="shared" si="18"/>
        <v>36242.613905273436</v>
      </c>
      <c r="J108" s="9">
        <f t="shared" si="11"/>
        <v>705999.3960931641</v>
      </c>
      <c r="K108" s="9">
        <f t="shared" si="12"/>
        <v>352012.33989363554</v>
      </c>
      <c r="L108" s="9">
        <f t="shared" si="13"/>
        <v>175513.87171589138</v>
      </c>
      <c r="M108" s="9">
        <f t="shared" si="14"/>
        <v>87511.475234108235</v>
      </c>
      <c r="N108" s="9">
        <f t="shared" si="15"/>
        <v>43633.350588075162</v>
      </c>
      <c r="O108" s="18">
        <f t="shared" si="16"/>
        <v>0</v>
      </c>
    </row>
    <row r="109" spans="1:15" x14ac:dyDescent="0.25">
      <c r="A109" s="3"/>
      <c r="B109" s="3"/>
      <c r="C109" s="3"/>
      <c r="D109" s="3"/>
      <c r="E109" s="10">
        <v>106</v>
      </c>
      <c r="F109" s="7">
        <v>44835</v>
      </c>
      <c r="G109" s="8">
        <f t="shared" si="10"/>
        <v>73179</v>
      </c>
      <c r="H109" s="6">
        <f t="shared" si="17"/>
        <v>36936.386094726564</v>
      </c>
      <c r="I109" s="6">
        <f t="shared" si="18"/>
        <v>36242.613905273436</v>
      </c>
      <c r="J109" s="9">
        <f t="shared" si="11"/>
        <v>697857.72266210627</v>
      </c>
      <c r="K109" s="9">
        <f t="shared" si="12"/>
        <v>347952.88951594947</v>
      </c>
      <c r="L109" s="9">
        <f t="shared" si="13"/>
        <v>173489.82377188606</v>
      </c>
      <c r="M109" s="9">
        <f t="shared" si="14"/>
        <v>86502.281944752773</v>
      </c>
      <c r="N109" s="9">
        <f t="shared" si="15"/>
        <v>43130.165325939204</v>
      </c>
      <c r="O109" s="18">
        <f t="shared" si="16"/>
        <v>0</v>
      </c>
    </row>
    <row r="110" spans="1:15" x14ac:dyDescent="0.25">
      <c r="A110" s="3"/>
      <c r="B110" s="3"/>
      <c r="C110" s="3"/>
      <c r="D110" s="3"/>
      <c r="E110" s="10">
        <v>107</v>
      </c>
      <c r="F110" s="7">
        <v>44866</v>
      </c>
      <c r="G110" s="8">
        <f t="shared" si="10"/>
        <v>73179</v>
      </c>
      <c r="H110" s="6">
        <f t="shared" si="17"/>
        <v>36936.386094726564</v>
      </c>
      <c r="I110" s="6">
        <f t="shared" si="18"/>
        <v>36242.613905273436</v>
      </c>
      <c r="J110" s="9">
        <f t="shared" si="11"/>
        <v>689809.94002844114</v>
      </c>
      <c r="K110" s="9">
        <f t="shared" si="12"/>
        <v>343940.25322828611</v>
      </c>
      <c r="L110" s="9">
        <f t="shared" si="13"/>
        <v>171489.11740219375</v>
      </c>
      <c r="M110" s="9">
        <f t="shared" si="14"/>
        <v>85504.726798767166</v>
      </c>
      <c r="N110" s="9">
        <f t="shared" si="15"/>
        <v>42632.782859247978</v>
      </c>
      <c r="O110" s="18">
        <f t="shared" si="16"/>
        <v>0</v>
      </c>
    </row>
    <row r="111" spans="1:15" x14ac:dyDescent="0.25">
      <c r="A111" s="3"/>
      <c r="B111" s="3"/>
      <c r="C111" s="3"/>
      <c r="D111" s="3"/>
      <c r="E111" s="10">
        <v>108</v>
      </c>
      <c r="F111" s="7">
        <v>44896</v>
      </c>
      <c r="G111" s="8">
        <f t="shared" si="10"/>
        <v>73179</v>
      </c>
      <c r="H111" s="6">
        <f t="shared" si="17"/>
        <v>38783.205399462895</v>
      </c>
      <c r="I111" s="6">
        <f t="shared" si="18"/>
        <v>34395.794600537105</v>
      </c>
      <c r="J111" s="9">
        <f t="shared" si="11"/>
        <v>647109.5986521513</v>
      </c>
      <c r="K111" s="9">
        <f t="shared" si="12"/>
        <v>322649.80005608354</v>
      </c>
      <c r="L111" s="9">
        <f t="shared" si="13"/>
        <v>160873.66605759526</v>
      </c>
      <c r="M111" s="9">
        <f t="shared" si="14"/>
        <v>80211.84710578504</v>
      </c>
      <c r="N111" s="9">
        <f t="shared" si="15"/>
        <v>39993.745239934942</v>
      </c>
      <c r="O111" s="18">
        <f t="shared" si="16"/>
        <v>0</v>
      </c>
    </row>
    <row r="112" spans="1:15" x14ac:dyDescent="0.25">
      <c r="A112" s="3"/>
      <c r="B112" s="3"/>
      <c r="C112" s="3"/>
      <c r="D112" s="3"/>
      <c r="E112" s="10">
        <v>109</v>
      </c>
      <c r="F112" s="7">
        <v>44927</v>
      </c>
      <c r="G112" s="8">
        <f t="shared" si="10"/>
        <v>73179</v>
      </c>
      <c r="H112" s="6">
        <f t="shared" si="17"/>
        <v>38783.205399462895</v>
      </c>
      <c r="I112" s="6">
        <f t="shared" si="18"/>
        <v>34395.794600537105</v>
      </c>
      <c r="J112" s="9">
        <f t="shared" si="11"/>
        <v>639647.04973853508</v>
      </c>
      <c r="K112" s="9">
        <f t="shared" si="12"/>
        <v>318928.96216416825</v>
      </c>
      <c r="L112" s="9">
        <f t="shared" si="13"/>
        <v>159018.45079828199</v>
      </c>
      <c r="M112" s="9">
        <f t="shared" si="14"/>
        <v>79286.834041962138</v>
      </c>
      <c r="N112" s="9">
        <f t="shared" si="15"/>
        <v>39532.532362373917</v>
      </c>
      <c r="O112" s="18">
        <f t="shared" si="16"/>
        <v>0</v>
      </c>
    </row>
    <row r="113" spans="1:15" x14ac:dyDescent="0.25">
      <c r="A113" s="3"/>
      <c r="B113" s="3"/>
      <c r="C113" s="3"/>
      <c r="D113" s="3"/>
      <c r="E113" s="10">
        <v>110</v>
      </c>
      <c r="F113" s="7">
        <v>44958</v>
      </c>
      <c r="G113" s="8">
        <f t="shared" si="10"/>
        <v>73179</v>
      </c>
      <c r="H113" s="6">
        <f t="shared" si="17"/>
        <v>38783.205399462895</v>
      </c>
      <c r="I113" s="6">
        <f t="shared" si="18"/>
        <v>34395.794600537105</v>
      </c>
      <c r="J113" s="9">
        <f t="shared" si="11"/>
        <v>632270.55987334601</v>
      </c>
      <c r="K113" s="9">
        <f t="shared" si="12"/>
        <v>315251.03344069346</v>
      </c>
      <c r="L113" s="9">
        <f t="shared" si="13"/>
        <v>157184.63011362305</v>
      </c>
      <c r="M113" s="9">
        <f t="shared" si="14"/>
        <v>78372.48834460837</v>
      </c>
      <c r="N113" s="9">
        <f t="shared" si="15"/>
        <v>39076.638249463504</v>
      </c>
      <c r="O113" s="18">
        <f t="shared" si="16"/>
        <v>0</v>
      </c>
    </row>
    <row r="114" spans="1:15" x14ac:dyDescent="0.25">
      <c r="A114" s="3"/>
      <c r="B114" s="3"/>
      <c r="C114" s="3"/>
      <c r="D114" s="3"/>
      <c r="E114" s="10">
        <v>111</v>
      </c>
      <c r="F114" s="7">
        <v>44986</v>
      </c>
      <c r="G114" s="8">
        <f t="shared" si="10"/>
        <v>73179</v>
      </c>
      <c r="H114" s="6">
        <f t="shared" si="17"/>
        <v>38783.205399462895</v>
      </c>
      <c r="I114" s="6">
        <f t="shared" si="18"/>
        <v>34395.794600537105</v>
      </c>
      <c r="J114" s="9">
        <f t="shared" si="11"/>
        <v>624979.13661286246</v>
      </c>
      <c r="K114" s="9">
        <f t="shared" si="12"/>
        <v>311615.5190517563</v>
      </c>
      <c r="L114" s="9">
        <f t="shared" si="13"/>
        <v>155371.95727870482</v>
      </c>
      <c r="M114" s="9">
        <f t="shared" si="14"/>
        <v>77468.686996317992</v>
      </c>
      <c r="N114" s="9">
        <f t="shared" si="15"/>
        <v>38626.001564543818</v>
      </c>
      <c r="O114" s="18">
        <f t="shared" si="16"/>
        <v>0</v>
      </c>
    </row>
    <row r="115" spans="1:15" x14ac:dyDescent="0.25">
      <c r="A115" s="3"/>
      <c r="B115" s="3"/>
      <c r="C115" s="3"/>
      <c r="D115" s="3"/>
      <c r="E115" s="10">
        <v>112</v>
      </c>
      <c r="F115" s="7">
        <v>45017</v>
      </c>
      <c r="G115" s="8">
        <f t="shared" si="10"/>
        <v>73179</v>
      </c>
      <c r="H115" s="6">
        <f t="shared" si="17"/>
        <v>38783.205399462895</v>
      </c>
      <c r="I115" s="6">
        <f t="shared" si="18"/>
        <v>34395.794600537105</v>
      </c>
      <c r="J115" s="9">
        <f t="shared" si="11"/>
        <v>617771.79895834846</v>
      </c>
      <c r="K115" s="9">
        <f t="shared" si="12"/>
        <v>308021.92986994039</v>
      </c>
      <c r="L115" s="9">
        <f t="shared" si="13"/>
        <v>153580.18841387625</v>
      </c>
      <c r="M115" s="9">
        <f t="shared" si="14"/>
        <v>76575.308398337394</v>
      </c>
      <c r="N115" s="9">
        <f t="shared" si="15"/>
        <v>38180.561678297025</v>
      </c>
      <c r="O115" s="18">
        <f t="shared" si="16"/>
        <v>0</v>
      </c>
    </row>
    <row r="116" spans="1:15" x14ac:dyDescent="0.25">
      <c r="A116" s="3"/>
      <c r="B116" s="3"/>
      <c r="C116" s="3"/>
      <c r="D116" s="3"/>
      <c r="E116" s="10">
        <v>113</v>
      </c>
      <c r="F116" s="7">
        <v>45047</v>
      </c>
      <c r="G116" s="8">
        <f t="shared" si="10"/>
        <v>73179</v>
      </c>
      <c r="H116" s="6">
        <f t="shared" si="17"/>
        <v>38783.205399462895</v>
      </c>
      <c r="I116" s="6">
        <f t="shared" si="18"/>
        <v>34395.794600537105</v>
      </c>
      <c r="J116" s="9">
        <f t="shared" si="11"/>
        <v>610647.57722406776</v>
      </c>
      <c r="K116" s="9">
        <f t="shared" si="12"/>
        <v>304469.78240850777</v>
      </c>
      <c r="L116" s="9">
        <f t="shared" si="13"/>
        <v>151809.08245193696</v>
      </c>
      <c r="M116" s="9">
        <f t="shared" si="14"/>
        <v>75692.232354204985</v>
      </c>
      <c r="N116" s="9">
        <f t="shared" si="15"/>
        <v>37740.258660590138</v>
      </c>
      <c r="O116" s="18">
        <f t="shared" si="16"/>
        <v>0</v>
      </c>
    </row>
    <row r="117" spans="1:15" x14ac:dyDescent="0.25">
      <c r="A117" s="3"/>
      <c r="B117" s="3"/>
      <c r="C117" s="3"/>
      <c r="D117" s="3"/>
      <c r="E117" s="10">
        <v>114</v>
      </c>
      <c r="F117" s="7">
        <v>45078</v>
      </c>
      <c r="G117" s="8">
        <f t="shared" si="10"/>
        <v>73179</v>
      </c>
      <c r="H117" s="6">
        <f t="shared" si="17"/>
        <v>38783.205399462895</v>
      </c>
      <c r="I117" s="6">
        <f t="shared" si="18"/>
        <v>34395.794600537105</v>
      </c>
      <c r="J117" s="9">
        <f t="shared" si="11"/>
        <v>603605.51290682133</v>
      </c>
      <c r="K117" s="9">
        <f t="shared" si="12"/>
        <v>300958.59875635029</v>
      </c>
      <c r="L117" s="9">
        <f t="shared" si="13"/>
        <v>150058.40110570379</v>
      </c>
      <c r="M117" s="9">
        <f t="shared" si="14"/>
        <v>74819.340053579886</v>
      </c>
      <c r="N117" s="9">
        <f t="shared" si="15"/>
        <v>37305.033272411994</v>
      </c>
      <c r="O117" s="18">
        <f t="shared" si="16"/>
        <v>0</v>
      </c>
    </row>
    <row r="118" spans="1:15" x14ac:dyDescent="0.25">
      <c r="A118" s="3"/>
      <c r="B118" s="3"/>
      <c r="C118" s="3"/>
      <c r="D118" s="3"/>
      <c r="E118" s="10">
        <v>115</v>
      </c>
      <c r="F118" s="7">
        <v>45108</v>
      </c>
      <c r="G118" s="8">
        <f t="shared" si="10"/>
        <v>73179</v>
      </c>
      <c r="H118" s="6">
        <f t="shared" si="17"/>
        <v>38783.205399462895</v>
      </c>
      <c r="I118" s="6">
        <f t="shared" si="18"/>
        <v>34395.794600537105</v>
      </c>
      <c r="J118" s="9">
        <f t="shared" si="11"/>
        <v>596644.65855698974</v>
      </c>
      <c r="K118" s="9">
        <f t="shared" si="12"/>
        <v>297487.9065136906</v>
      </c>
      <c r="L118" s="9">
        <f t="shared" si="13"/>
        <v>148327.90883595101</v>
      </c>
      <c r="M118" s="9">
        <f t="shared" si="14"/>
        <v>73956.514056256885</v>
      </c>
      <c r="N118" s="9">
        <f t="shared" si="15"/>
        <v>36874.826957903126</v>
      </c>
      <c r="O118" s="18">
        <f t="shared" si="16"/>
        <v>0</v>
      </c>
    </row>
    <row r="119" spans="1:15" x14ac:dyDescent="0.25">
      <c r="A119" s="3"/>
      <c r="B119" s="3"/>
      <c r="C119" s="3"/>
      <c r="D119" s="3"/>
      <c r="E119" s="10">
        <v>116</v>
      </c>
      <c r="F119" s="7">
        <v>45139</v>
      </c>
      <c r="G119" s="8">
        <f t="shared" si="10"/>
        <v>73179</v>
      </c>
      <c r="H119" s="6">
        <f t="shared" si="17"/>
        <v>38783.205399462895</v>
      </c>
      <c r="I119" s="6">
        <f t="shared" si="18"/>
        <v>34395.794600537105</v>
      </c>
      <c r="J119" s="9">
        <f t="shared" si="11"/>
        <v>589764.07765106077</v>
      </c>
      <c r="K119" s="9">
        <f t="shared" si="12"/>
        <v>294057.23872852448</v>
      </c>
      <c r="L119" s="9">
        <f t="shared" si="13"/>
        <v>146617.37281972094</v>
      </c>
      <c r="M119" s="9">
        <f t="shared" si="14"/>
        <v>73103.638276365949</v>
      </c>
      <c r="N119" s="9">
        <f t="shared" si="15"/>
        <v>36449.581836477548</v>
      </c>
      <c r="O119" s="18">
        <f t="shared" si="16"/>
        <v>0</v>
      </c>
    </row>
    <row r="120" spans="1:15" x14ac:dyDescent="0.25">
      <c r="A120" s="3"/>
      <c r="B120" s="3"/>
      <c r="C120" s="3"/>
      <c r="D120" s="3"/>
      <c r="E120" s="10">
        <v>117</v>
      </c>
      <c r="F120" s="7">
        <v>45170</v>
      </c>
      <c r="G120" s="8">
        <f t="shared" si="10"/>
        <v>73179</v>
      </c>
      <c r="H120" s="6">
        <f t="shared" si="17"/>
        <v>38783.205399462895</v>
      </c>
      <c r="I120" s="6">
        <f t="shared" si="18"/>
        <v>34395.794600537105</v>
      </c>
      <c r="J120" s="9">
        <f t="shared" si="11"/>
        <v>582962.84446562838</v>
      </c>
      <c r="K120" s="9">
        <f t="shared" si="12"/>
        <v>290666.13383379683</v>
      </c>
      <c r="L120" s="9">
        <f t="shared" si="13"/>
        <v>144926.56291899929</v>
      </c>
      <c r="M120" s="9">
        <f t="shared" si="14"/>
        <v>72260.597966753819</v>
      </c>
      <c r="N120" s="9">
        <f t="shared" si="15"/>
        <v>36029.240695035471</v>
      </c>
      <c r="O120" s="18">
        <f t="shared" si="16"/>
        <v>0</v>
      </c>
    </row>
    <row r="121" spans="1:15" x14ac:dyDescent="0.25">
      <c r="A121" s="3"/>
      <c r="B121" s="3"/>
      <c r="C121" s="3"/>
      <c r="D121" s="3"/>
      <c r="E121" s="10">
        <v>118</v>
      </c>
      <c r="F121" s="7">
        <v>45200</v>
      </c>
      <c r="G121" s="8">
        <f t="shared" si="10"/>
        <v>73179</v>
      </c>
      <c r="H121" s="6">
        <f t="shared" si="17"/>
        <v>38783.205399462895</v>
      </c>
      <c r="I121" s="6">
        <f t="shared" si="18"/>
        <v>34395.794600537105</v>
      </c>
      <c r="J121" s="9">
        <f t="shared" si="11"/>
        <v>576240.04395284515</v>
      </c>
      <c r="K121" s="9">
        <f t="shared" si="12"/>
        <v>287314.13558530156</v>
      </c>
      <c r="L121" s="9">
        <f t="shared" si="13"/>
        <v>143255.25164975214</v>
      </c>
      <c r="M121" s="9">
        <f t="shared" si="14"/>
        <v>71427.279703545792</v>
      </c>
      <c r="N121" s="9">
        <f t="shared" si="15"/>
        <v>35613.7469802657</v>
      </c>
      <c r="O121" s="18">
        <f t="shared" si="16"/>
        <v>0</v>
      </c>
    </row>
    <row r="122" spans="1:15" x14ac:dyDescent="0.25">
      <c r="A122" s="3"/>
      <c r="B122" s="3"/>
      <c r="C122" s="3"/>
      <c r="D122" s="3"/>
      <c r="E122" s="10">
        <v>119</v>
      </c>
      <c r="F122" s="7">
        <v>45231</v>
      </c>
      <c r="G122" s="8">
        <f t="shared" si="10"/>
        <v>73179</v>
      </c>
      <c r="H122" s="6">
        <f t="shared" si="17"/>
        <v>38783.205399462895</v>
      </c>
      <c r="I122" s="6">
        <f t="shared" si="18"/>
        <v>34395.794600537105</v>
      </c>
      <c r="J122" s="9">
        <f t="shared" si="11"/>
        <v>569594.77161731001</v>
      </c>
      <c r="K122" s="9">
        <f t="shared" si="12"/>
        <v>284000.79300029809</v>
      </c>
      <c r="L122" s="9">
        <f t="shared" si="13"/>
        <v>141603.21415132008</v>
      </c>
      <c r="M122" s="9">
        <f t="shared" si="14"/>
        <v>70603.57137088546</v>
      </c>
      <c r="N122" s="9">
        <f t="shared" si="15"/>
        <v>35203.044791036933</v>
      </c>
      <c r="O122" s="18">
        <f t="shared" si="16"/>
        <v>0</v>
      </c>
    </row>
    <row r="123" spans="1:15" x14ac:dyDescent="0.25">
      <c r="A123" s="3"/>
      <c r="B123" s="3"/>
      <c r="C123" s="3"/>
      <c r="D123" s="3"/>
      <c r="E123" s="10">
        <v>120</v>
      </c>
      <c r="F123" s="7">
        <v>45261</v>
      </c>
      <c r="G123" s="8">
        <f t="shared" si="10"/>
        <v>73179</v>
      </c>
      <c r="H123" s="6">
        <f t="shared" si="17"/>
        <v>40722.36566943604</v>
      </c>
      <c r="I123" s="6">
        <f t="shared" si="18"/>
        <v>32456.63433056396</v>
      </c>
      <c r="J123" s="9">
        <f t="shared" si="11"/>
        <v>531283.94160858309</v>
      </c>
      <c r="K123" s="9">
        <f t="shared" si="12"/>
        <v>264898.956668331</v>
      </c>
      <c r="L123" s="9">
        <f t="shared" si="13"/>
        <v>132079.0103903955</v>
      </c>
      <c r="M123" s="9">
        <f t="shared" si="14"/>
        <v>65854.789332176166</v>
      </c>
      <c r="N123" s="9">
        <f t="shared" si="15"/>
        <v>32835.295064420541</v>
      </c>
      <c r="O123" s="18">
        <f t="shared" si="16"/>
        <v>0</v>
      </c>
    </row>
    <row r="124" spans="1:15" x14ac:dyDescent="0.25">
      <c r="A124" s="3"/>
      <c r="B124" s="3"/>
      <c r="C124" s="3"/>
      <c r="D124" s="3"/>
      <c r="E124" s="10">
        <v>121</v>
      </c>
      <c r="F124" s="7">
        <v>45292</v>
      </c>
      <c r="G124" s="8">
        <f t="shared" si="10"/>
        <v>73179</v>
      </c>
      <c r="H124" s="6">
        <f t="shared" si="17"/>
        <v>40722.36566943604</v>
      </c>
      <c r="I124" s="6">
        <f t="shared" si="18"/>
        <v>32456.63433056396</v>
      </c>
      <c r="J124" s="9">
        <f t="shared" si="11"/>
        <v>525157.1086740524</v>
      </c>
      <c r="K124" s="9">
        <f t="shared" si="12"/>
        <v>261844.10873311135</v>
      </c>
      <c r="L124" s="9">
        <f t="shared" si="13"/>
        <v>130555.85870549802</v>
      </c>
      <c r="M124" s="9">
        <f t="shared" si="14"/>
        <v>65095.343656187317</v>
      </c>
      <c r="N124" s="9">
        <f t="shared" si="15"/>
        <v>0</v>
      </c>
      <c r="O124" s="18">
        <f t="shared" si="16"/>
        <v>0</v>
      </c>
    </row>
    <row r="125" spans="1:15" x14ac:dyDescent="0.25">
      <c r="A125" s="3"/>
      <c r="B125" s="3"/>
      <c r="C125" s="3"/>
      <c r="D125" s="3"/>
      <c r="E125" s="10">
        <v>122</v>
      </c>
      <c r="F125" s="7">
        <v>45323</v>
      </c>
      <c r="G125" s="8">
        <f t="shared" si="10"/>
        <v>73179</v>
      </c>
      <c r="H125" s="6">
        <f t="shared" si="17"/>
        <v>40722.36566943604</v>
      </c>
      <c r="I125" s="6">
        <f t="shared" si="18"/>
        <v>32456.63433056396</v>
      </c>
      <c r="J125" s="9">
        <f t="shared" si="11"/>
        <v>519100.93114403862</v>
      </c>
      <c r="K125" s="9">
        <f t="shared" si="12"/>
        <v>258824.48968676574</v>
      </c>
      <c r="L125" s="9">
        <f t="shared" si="13"/>
        <v>129050.27219653838</v>
      </c>
      <c r="M125" s="9">
        <f t="shared" si="14"/>
        <v>64344.656002821052</v>
      </c>
      <c r="N125" s="9">
        <f t="shared" si="15"/>
        <v>0</v>
      </c>
      <c r="O125" s="18">
        <f t="shared" si="16"/>
        <v>0</v>
      </c>
    </row>
    <row r="126" spans="1:15" x14ac:dyDescent="0.25">
      <c r="A126" s="3"/>
      <c r="B126" s="3"/>
      <c r="C126" s="3"/>
      <c r="D126" s="3"/>
      <c r="E126" s="10">
        <v>123</v>
      </c>
      <c r="F126" s="7">
        <v>45352</v>
      </c>
      <c r="G126" s="8">
        <f t="shared" si="10"/>
        <v>73179</v>
      </c>
      <c r="H126" s="6">
        <f t="shared" si="17"/>
        <v>40722.36566943604</v>
      </c>
      <c r="I126" s="6">
        <f t="shared" si="18"/>
        <v>32456.63433056396</v>
      </c>
      <c r="J126" s="9">
        <f t="shared" si="11"/>
        <v>513114.59421157028</v>
      </c>
      <c r="K126" s="9">
        <f t="shared" si="12"/>
        <v>255839.69326533683</v>
      </c>
      <c r="L126" s="9">
        <f t="shared" si="13"/>
        <v>127562.04829970845</v>
      </c>
      <c r="M126" s="9">
        <f t="shared" si="14"/>
        <v>63602.625373463976</v>
      </c>
      <c r="N126" s="9">
        <f t="shared" si="15"/>
        <v>0</v>
      </c>
      <c r="O126" s="18">
        <f t="shared" si="16"/>
        <v>0</v>
      </c>
    </row>
    <row r="127" spans="1:15" x14ac:dyDescent="0.25">
      <c r="A127" s="3"/>
      <c r="B127" s="3"/>
      <c r="C127" s="3"/>
      <c r="D127" s="3"/>
      <c r="E127" s="10">
        <v>124</v>
      </c>
      <c r="F127" s="7">
        <v>45383</v>
      </c>
      <c r="G127" s="8">
        <f t="shared" si="10"/>
        <v>73179</v>
      </c>
      <c r="H127" s="6">
        <f t="shared" si="17"/>
        <v>40722.36566943604</v>
      </c>
      <c r="I127" s="6">
        <f t="shared" si="18"/>
        <v>32456.63433056396</v>
      </c>
      <c r="J127" s="9">
        <f t="shared" si="11"/>
        <v>507197.29246613214</v>
      </c>
      <c r="K127" s="9">
        <f t="shared" si="12"/>
        <v>252889.31788995399</v>
      </c>
      <c r="L127" s="9">
        <f t="shared" si="13"/>
        <v>126090.98678719123</v>
      </c>
      <c r="M127" s="9">
        <f t="shared" si="14"/>
        <v>62869.151934231282</v>
      </c>
      <c r="N127" s="9">
        <f t="shared" si="15"/>
        <v>0</v>
      </c>
      <c r="O127" s="18">
        <f t="shared" si="16"/>
        <v>0</v>
      </c>
    </row>
    <row r="128" spans="1:15" x14ac:dyDescent="0.25">
      <c r="A128" s="3"/>
      <c r="B128" s="3"/>
      <c r="C128" s="3"/>
      <c r="D128" s="3"/>
      <c r="E128" s="10">
        <v>125</v>
      </c>
      <c r="F128" s="7">
        <v>45413</v>
      </c>
      <c r="G128" s="8">
        <f t="shared" si="10"/>
        <v>73179</v>
      </c>
      <c r="H128" s="6">
        <f t="shared" si="17"/>
        <v>40722.36566943604</v>
      </c>
      <c r="I128" s="6">
        <f t="shared" si="18"/>
        <v>32456.63433056396</v>
      </c>
      <c r="J128" s="9">
        <f t="shared" si="11"/>
        <v>501348.22978530359</v>
      </c>
      <c r="K128" s="9">
        <f t="shared" si="12"/>
        <v>249972.96661280459</v>
      </c>
      <c r="L128" s="9">
        <f t="shared" si="13"/>
        <v>124636.88974022196</v>
      </c>
      <c r="M128" s="9">
        <f t="shared" si="14"/>
        <v>62144.137002535026</v>
      </c>
      <c r="N128" s="9">
        <f t="shared" si="15"/>
        <v>0</v>
      </c>
      <c r="O128" s="18">
        <f t="shared" si="16"/>
        <v>0</v>
      </c>
    </row>
    <row r="129" spans="1:15" x14ac:dyDescent="0.25">
      <c r="A129" s="3"/>
      <c r="B129" s="3"/>
      <c r="C129" s="3"/>
      <c r="D129" s="3"/>
      <c r="E129" s="10">
        <v>126</v>
      </c>
      <c r="F129" s="7">
        <v>45444</v>
      </c>
      <c r="G129" s="8">
        <f t="shared" si="10"/>
        <v>73179</v>
      </c>
      <c r="H129" s="6">
        <f t="shared" si="17"/>
        <v>40722.36566943604</v>
      </c>
      <c r="I129" s="6">
        <f t="shared" si="18"/>
        <v>32456.63433056396</v>
      </c>
      <c r="J129" s="9">
        <f t="shared" si="11"/>
        <v>495566.61922764755</v>
      </c>
      <c r="K129" s="9">
        <f t="shared" si="12"/>
        <v>247090.24706372779</v>
      </c>
      <c r="L129" s="9">
        <f t="shared" si="13"/>
        <v>123199.5615224599</v>
      </c>
      <c r="M129" s="9">
        <f t="shared" si="14"/>
        <v>61427.483033807272</v>
      </c>
      <c r="N129" s="9">
        <f t="shared" si="15"/>
        <v>0</v>
      </c>
      <c r="O129" s="18">
        <f t="shared" si="16"/>
        <v>0</v>
      </c>
    </row>
    <row r="130" spans="1:15" x14ac:dyDescent="0.25">
      <c r="A130" s="3"/>
      <c r="B130" s="3"/>
      <c r="C130" s="3"/>
      <c r="D130" s="3"/>
      <c r="E130" s="10">
        <v>127</v>
      </c>
      <c r="F130" s="7">
        <v>45474</v>
      </c>
      <c r="G130" s="8">
        <f t="shared" si="10"/>
        <v>73179</v>
      </c>
      <c r="H130" s="6">
        <f t="shared" si="17"/>
        <v>40722.36566943604</v>
      </c>
      <c r="I130" s="6">
        <f t="shared" si="18"/>
        <v>32456.63433056396</v>
      </c>
      <c r="J130" s="9">
        <f t="shared" si="11"/>
        <v>489851.6829268345</v>
      </c>
      <c r="K130" s="9">
        <f t="shared" si="12"/>
        <v>244240.77139742448</v>
      </c>
      <c r="L130" s="9">
        <f t="shared" si="13"/>
        <v>121778.80875366714</v>
      </c>
      <c r="M130" s="9">
        <f t="shared" si="14"/>
        <v>60719.093608376214</v>
      </c>
      <c r="N130" s="9">
        <f t="shared" si="15"/>
        <v>0</v>
      </c>
      <c r="O130" s="18">
        <f t="shared" si="16"/>
        <v>0</v>
      </c>
    </row>
    <row r="131" spans="1:15" x14ac:dyDescent="0.25">
      <c r="A131" s="3"/>
      <c r="B131" s="3"/>
      <c r="C131" s="3"/>
      <c r="D131" s="3"/>
      <c r="E131" s="10">
        <v>128</v>
      </c>
      <c r="F131" s="7">
        <v>45505</v>
      </c>
      <c r="G131" s="8">
        <f t="shared" si="10"/>
        <v>73179</v>
      </c>
      <c r="H131" s="6">
        <f t="shared" si="17"/>
        <v>40722.36566943604</v>
      </c>
      <c r="I131" s="6">
        <f t="shared" si="18"/>
        <v>32456.63433056396</v>
      </c>
      <c r="J131" s="9">
        <f t="shared" si="11"/>
        <v>484202.65198698634</v>
      </c>
      <c r="K131" s="9">
        <f t="shared" si="12"/>
        <v>241424.1562412763</v>
      </c>
      <c r="L131" s="9">
        <f t="shared" si="13"/>
        <v>120374.44028369074</v>
      </c>
      <c r="M131" s="9">
        <f t="shared" si="14"/>
        <v>60018.873418493786</v>
      </c>
      <c r="N131" s="9">
        <f t="shared" si="15"/>
        <v>0</v>
      </c>
      <c r="O131" s="18">
        <f t="shared" si="16"/>
        <v>0</v>
      </c>
    </row>
    <row r="132" spans="1:15" x14ac:dyDescent="0.25">
      <c r="A132" s="3"/>
      <c r="B132" s="3"/>
      <c r="C132" s="3"/>
      <c r="D132" s="3"/>
      <c r="E132" s="10">
        <v>129</v>
      </c>
      <c r="F132" s="7">
        <v>45536</v>
      </c>
      <c r="G132" s="8">
        <f t="shared" ref="G132:G195" si="19">EMI</f>
        <v>73179</v>
      </c>
      <c r="H132" s="6">
        <f t="shared" si="17"/>
        <v>40722.36566943604</v>
      </c>
      <c r="I132" s="6">
        <f t="shared" si="18"/>
        <v>32456.63433056396</v>
      </c>
      <c r="J132" s="9">
        <f t="shared" ref="J132:J195" si="20">POWER((1+(Yearly_market_return__Index_returns/12)),((12*30+1)-$E132))*$I132</f>
        <v>478618.76637922862</v>
      </c>
      <c r="K132" s="9">
        <f t="shared" ref="K132:K195" si="21">IF($E132&lt;=12*25,POWER((1+(Yearly_market_return__Index_returns/12)),((12*25+1)-$E132))*$I132,0)</f>
        <v>238640.02264376567</v>
      </c>
      <c r="L132" s="9">
        <f t="shared" ref="L132:L195" si="22">IF($E132&lt;=12*20,POWER((1+(Yearly_market_return__Index_returns/12)),((12*20+1)-$E132))*$I132,0)</f>
        <v>118986.26716674537</v>
      </c>
      <c r="M132" s="9">
        <f t="shared" ref="M132:M195" si="23">IF($E132&lt;=12*15,POWER((1+(Yearly_market_return__Index_returns/12)),((12*15+1)-$E132))*$I132,0)</f>
        <v>59326.728255512804</v>
      </c>
      <c r="N132" s="9">
        <f t="shared" ref="N132:N195" si="24">IF($E132&lt;=12*10,POWER((1+(Yearly_market_return__Index_returns/12)),((12*10+1)-$E132))*$I132,0)</f>
        <v>0</v>
      </c>
      <c r="O132" s="18">
        <f t="shared" ref="O132:O195" si="25">IF($E132&lt;=12*5,POWER((1+(Yearly_market_return__Index_returns/12)),((12*5+1)-$E132))*$I132,0)</f>
        <v>0</v>
      </c>
    </row>
    <row r="133" spans="1:15" x14ac:dyDescent="0.25">
      <c r="A133" s="3"/>
      <c r="B133" s="3"/>
      <c r="C133" s="3"/>
      <c r="D133" s="3"/>
      <c r="E133" s="10">
        <v>130</v>
      </c>
      <c r="F133" s="7">
        <v>45566</v>
      </c>
      <c r="G133" s="8">
        <f t="shared" si="19"/>
        <v>73179</v>
      </c>
      <c r="H133" s="6">
        <f t="shared" ref="H133:H196" si="26">$C$4*$C$9*(POWER((1+$C$10),QUOTIENT(E133,12)))/12</f>
        <v>40722.36566943604</v>
      </c>
      <c r="I133" s="6">
        <f t="shared" si="18"/>
        <v>32456.63433056396</v>
      </c>
      <c r="J133" s="9">
        <f t="shared" si="20"/>
        <v>473099.27483943518</v>
      </c>
      <c r="K133" s="9">
        <f t="shared" si="21"/>
        <v>235887.99602349155</v>
      </c>
      <c r="L133" s="9">
        <f t="shared" si="22"/>
        <v>117614.10263599212</v>
      </c>
      <c r="M133" s="9">
        <f t="shared" si="23"/>
        <v>58642.564997211986</v>
      </c>
      <c r="N133" s="9">
        <f t="shared" si="24"/>
        <v>0</v>
      </c>
      <c r="O133" s="18">
        <f t="shared" si="25"/>
        <v>0</v>
      </c>
    </row>
    <row r="134" spans="1:15" x14ac:dyDescent="0.25">
      <c r="A134" s="3"/>
      <c r="B134" s="3"/>
      <c r="C134" s="3"/>
      <c r="D134" s="3"/>
      <c r="E134" s="10">
        <v>131</v>
      </c>
      <c r="F134" s="7">
        <v>45597</v>
      </c>
      <c r="G134" s="8">
        <f t="shared" si="19"/>
        <v>73179</v>
      </c>
      <c r="H134" s="6">
        <f t="shared" si="26"/>
        <v>40722.36566943604</v>
      </c>
      <c r="I134" s="6">
        <f t="shared" ref="I134:I197" si="27">G134-H134</f>
        <v>32456.63433056396</v>
      </c>
      <c r="J134" s="9">
        <f t="shared" si="20"/>
        <v>467643.43476715183</v>
      </c>
      <c r="K134" s="9">
        <f t="shared" si="21"/>
        <v>233167.70611877256</v>
      </c>
      <c r="L134" s="9">
        <f t="shared" si="22"/>
        <v>116257.76207841065</v>
      </c>
      <c r="M134" s="9">
        <f t="shared" si="23"/>
        <v>57966.291595267212</v>
      </c>
      <c r="N134" s="9">
        <f t="shared" si="24"/>
        <v>0</v>
      </c>
      <c r="O134" s="18">
        <f t="shared" si="25"/>
        <v>0</v>
      </c>
    </row>
    <row r="135" spans="1:15" x14ac:dyDescent="0.25">
      <c r="A135" s="3"/>
      <c r="B135" s="3"/>
      <c r="C135" s="3"/>
      <c r="D135" s="3"/>
      <c r="E135" s="10">
        <v>132</v>
      </c>
      <c r="F135" s="7">
        <v>45627</v>
      </c>
      <c r="G135" s="8">
        <f t="shared" si="19"/>
        <v>73179</v>
      </c>
      <c r="H135" s="6">
        <f t="shared" si="26"/>
        <v>42758.483952907845</v>
      </c>
      <c r="I135" s="6">
        <f t="shared" si="27"/>
        <v>30420.516047092155</v>
      </c>
      <c r="J135" s="9">
        <f t="shared" si="20"/>
        <v>433251.9194281979</v>
      </c>
      <c r="K135" s="9">
        <f t="shared" si="21"/>
        <v>216020.04586021413</v>
      </c>
      <c r="L135" s="9">
        <f t="shared" si="22"/>
        <v>107707.91338913544</v>
      </c>
      <c r="M135" s="9">
        <f t="shared" si="23"/>
        <v>53703.324431976383</v>
      </c>
      <c r="N135" s="9">
        <f t="shared" si="24"/>
        <v>0</v>
      </c>
      <c r="O135" s="18">
        <f t="shared" si="25"/>
        <v>0</v>
      </c>
    </row>
    <row r="136" spans="1:15" x14ac:dyDescent="0.25">
      <c r="A136" s="3"/>
      <c r="B136" s="3"/>
      <c r="C136" s="3"/>
      <c r="D136" s="3"/>
      <c r="E136" s="10">
        <v>133</v>
      </c>
      <c r="F136" s="7">
        <v>45658</v>
      </c>
      <c r="G136" s="8">
        <f t="shared" si="19"/>
        <v>73179</v>
      </c>
      <c r="H136" s="6">
        <f t="shared" si="26"/>
        <v>42758.483952907845</v>
      </c>
      <c r="I136" s="6">
        <f t="shared" si="27"/>
        <v>30420.516047092155</v>
      </c>
      <c r="J136" s="9">
        <f t="shared" si="20"/>
        <v>428255.60404764209</v>
      </c>
      <c r="K136" s="9">
        <f t="shared" si="21"/>
        <v>213528.8756443632</v>
      </c>
      <c r="L136" s="9">
        <f t="shared" si="22"/>
        <v>106465.81224626237</v>
      </c>
      <c r="M136" s="9">
        <f t="shared" si="23"/>
        <v>53084.010970652103</v>
      </c>
      <c r="N136" s="9">
        <f t="shared" si="24"/>
        <v>0</v>
      </c>
      <c r="O136" s="18">
        <f t="shared" si="25"/>
        <v>0</v>
      </c>
    </row>
    <row r="137" spans="1:15" x14ac:dyDescent="0.25">
      <c r="A137" s="3"/>
      <c r="B137" s="3"/>
      <c r="C137" s="3"/>
      <c r="D137" s="3"/>
      <c r="E137" s="10">
        <v>134</v>
      </c>
      <c r="F137" s="7">
        <v>45689</v>
      </c>
      <c r="G137" s="8">
        <f t="shared" si="19"/>
        <v>73179</v>
      </c>
      <c r="H137" s="6">
        <f t="shared" si="26"/>
        <v>42758.483952907845</v>
      </c>
      <c r="I137" s="6">
        <f t="shared" si="27"/>
        <v>30420.516047092155</v>
      </c>
      <c r="J137" s="9">
        <f t="shared" si="20"/>
        <v>423316.90680162312</v>
      </c>
      <c r="K137" s="9">
        <f t="shared" si="21"/>
        <v>211066.43391535079</v>
      </c>
      <c r="L137" s="9">
        <f t="shared" si="22"/>
        <v>105238.03516928734</v>
      </c>
      <c r="M137" s="9">
        <f t="shared" si="23"/>
        <v>52471.83950970554</v>
      </c>
      <c r="N137" s="9">
        <f t="shared" si="24"/>
        <v>0</v>
      </c>
      <c r="O137" s="18">
        <f t="shared" si="25"/>
        <v>0</v>
      </c>
    </row>
    <row r="138" spans="1:15" x14ac:dyDescent="0.25">
      <c r="A138" s="3"/>
      <c r="B138" s="3"/>
      <c r="C138" s="3"/>
      <c r="D138" s="3"/>
      <c r="E138" s="10">
        <v>135</v>
      </c>
      <c r="F138" s="7">
        <v>45717</v>
      </c>
      <c r="G138" s="8">
        <f t="shared" si="19"/>
        <v>73179</v>
      </c>
      <c r="H138" s="6">
        <f t="shared" si="26"/>
        <v>42758.483952907845</v>
      </c>
      <c r="I138" s="6">
        <f t="shared" si="27"/>
        <v>30420.516047092155</v>
      </c>
      <c r="J138" s="9">
        <f t="shared" si="20"/>
        <v>418435.16323059943</v>
      </c>
      <c r="K138" s="9">
        <f t="shared" si="21"/>
        <v>208632.38937266966</v>
      </c>
      <c r="L138" s="9">
        <f t="shared" si="22"/>
        <v>104024.41697128896</v>
      </c>
      <c r="M138" s="9">
        <f t="shared" si="23"/>
        <v>51866.727686694103</v>
      </c>
      <c r="N138" s="9">
        <f t="shared" si="24"/>
        <v>0</v>
      </c>
      <c r="O138" s="18">
        <f t="shared" si="25"/>
        <v>0</v>
      </c>
    </row>
    <row r="139" spans="1:15" x14ac:dyDescent="0.25">
      <c r="A139" s="3"/>
      <c r="B139" s="3"/>
      <c r="C139" s="3"/>
      <c r="D139" s="3"/>
      <c r="E139" s="10">
        <v>136</v>
      </c>
      <c r="F139" s="7">
        <v>45748</v>
      </c>
      <c r="G139" s="8">
        <f t="shared" si="19"/>
        <v>73179</v>
      </c>
      <c r="H139" s="6">
        <f t="shared" si="26"/>
        <v>42758.483952907845</v>
      </c>
      <c r="I139" s="6">
        <f t="shared" si="27"/>
        <v>30420.516047092155</v>
      </c>
      <c r="J139" s="9">
        <f t="shared" si="20"/>
        <v>413609.71653766005</v>
      </c>
      <c r="K139" s="9">
        <f t="shared" si="21"/>
        <v>206226.41453641147</v>
      </c>
      <c r="L139" s="9">
        <f t="shared" si="22"/>
        <v>102824.7943703021</v>
      </c>
      <c r="M139" s="9">
        <f t="shared" si="23"/>
        <v>51268.594088989237</v>
      </c>
      <c r="N139" s="9">
        <f t="shared" si="24"/>
        <v>0</v>
      </c>
      <c r="O139" s="18">
        <f t="shared" si="25"/>
        <v>0</v>
      </c>
    </row>
    <row r="140" spans="1:15" x14ac:dyDescent="0.25">
      <c r="A140" s="3"/>
      <c r="B140" s="3"/>
      <c r="C140" s="3"/>
      <c r="D140" s="3"/>
      <c r="E140" s="10">
        <v>137</v>
      </c>
      <c r="F140" s="7">
        <v>45778</v>
      </c>
      <c r="G140" s="8">
        <f t="shared" si="19"/>
        <v>73179</v>
      </c>
      <c r="H140" s="6">
        <f t="shared" si="26"/>
        <v>42758.483952907845</v>
      </c>
      <c r="I140" s="6">
        <f t="shared" si="27"/>
        <v>30420.516047092155</v>
      </c>
      <c r="J140" s="9">
        <f t="shared" si="20"/>
        <v>408839.91750015825</v>
      </c>
      <c r="K140" s="9">
        <f t="shared" si="21"/>
        <v>203848.18570320739</v>
      </c>
      <c r="L140" s="9">
        <f t="shared" si="22"/>
        <v>101639.00596734967</v>
      </c>
      <c r="M140" s="9">
        <f t="shared" si="23"/>
        <v>50677.358242822971</v>
      </c>
      <c r="N140" s="9">
        <f t="shared" si="24"/>
        <v>0</v>
      </c>
      <c r="O140" s="18">
        <f t="shared" si="25"/>
        <v>0</v>
      </c>
    </row>
    <row r="141" spans="1:15" x14ac:dyDescent="0.25">
      <c r="A141" s="3"/>
      <c r="B141" s="3"/>
      <c r="C141" s="3"/>
      <c r="D141" s="3"/>
      <c r="E141" s="10">
        <v>138</v>
      </c>
      <c r="F141" s="7">
        <v>45809</v>
      </c>
      <c r="G141" s="8">
        <f t="shared" si="19"/>
        <v>73179</v>
      </c>
      <c r="H141" s="6">
        <f t="shared" si="26"/>
        <v>42758.483952907845</v>
      </c>
      <c r="I141" s="6">
        <f t="shared" si="27"/>
        <v>30420.516047092155</v>
      </c>
      <c r="J141" s="9">
        <f t="shared" si="20"/>
        <v>404125.12438236392</v>
      </c>
      <c r="K141" s="9">
        <f t="shared" si="21"/>
        <v>201497.38290267618</v>
      </c>
      <c r="L141" s="9">
        <f t="shared" si="22"/>
        <v>100466.89222472785</v>
      </c>
      <c r="M141" s="9">
        <f t="shared" si="23"/>
        <v>50092.94060246092</v>
      </c>
      <c r="N141" s="9">
        <f t="shared" si="24"/>
        <v>0</v>
      </c>
      <c r="O141" s="18">
        <f t="shared" si="25"/>
        <v>0</v>
      </c>
    </row>
    <row r="142" spans="1:15" x14ac:dyDescent="0.25">
      <c r="A142" s="3"/>
      <c r="B142" s="3"/>
      <c r="C142" s="3"/>
      <c r="D142" s="3"/>
      <c r="E142" s="10">
        <v>139</v>
      </c>
      <c r="F142" s="7">
        <v>45839</v>
      </c>
      <c r="G142" s="8">
        <f t="shared" si="19"/>
        <v>73179</v>
      </c>
      <c r="H142" s="6">
        <f t="shared" si="26"/>
        <v>42758.483952907845</v>
      </c>
      <c r="I142" s="6">
        <f t="shared" si="27"/>
        <v>30420.516047092155</v>
      </c>
      <c r="J142" s="9">
        <f t="shared" si="20"/>
        <v>399464.70284912415</v>
      </c>
      <c r="K142" s="9">
        <f t="shared" si="21"/>
        <v>199173.68985437512</v>
      </c>
      <c r="L142" s="9">
        <f t="shared" si="22"/>
        <v>99308.295444541538</v>
      </c>
      <c r="M142" s="9">
        <f t="shared" si="23"/>
        <v>49515.26253950008</v>
      </c>
      <c r="N142" s="9">
        <f t="shared" si="24"/>
        <v>0</v>
      </c>
      <c r="O142" s="18">
        <f t="shared" si="25"/>
        <v>0</v>
      </c>
    </row>
    <row r="143" spans="1:15" x14ac:dyDescent="0.25">
      <c r="A143" s="3"/>
      <c r="B143" s="3"/>
      <c r="C143" s="3"/>
      <c r="D143" s="3"/>
      <c r="E143" s="10">
        <v>140</v>
      </c>
      <c r="F143" s="7">
        <v>45870</v>
      </c>
      <c r="G143" s="8">
        <f t="shared" si="19"/>
        <v>73179</v>
      </c>
      <c r="H143" s="6">
        <f t="shared" si="26"/>
        <v>42758.483952907845</v>
      </c>
      <c r="I143" s="6">
        <f t="shared" si="27"/>
        <v>30420.516047092155</v>
      </c>
      <c r="J143" s="9">
        <f t="shared" si="20"/>
        <v>394858.02588051814</v>
      </c>
      <c r="K143" s="9">
        <f t="shared" si="21"/>
        <v>196876.79392524721</v>
      </c>
      <c r="L143" s="9">
        <f t="shared" si="22"/>
        <v>98163.059747487496</v>
      </c>
      <c r="M143" s="9">
        <f t="shared" si="23"/>
        <v>48944.246332290029</v>
      </c>
      <c r="N143" s="9">
        <f t="shared" si="24"/>
        <v>0</v>
      </c>
      <c r="O143" s="18">
        <f t="shared" si="25"/>
        <v>0</v>
      </c>
    </row>
    <row r="144" spans="1:15" x14ac:dyDescent="0.25">
      <c r="A144" s="3"/>
      <c r="B144" s="3"/>
      <c r="C144" s="3"/>
      <c r="D144" s="3"/>
      <c r="E144" s="10">
        <v>141</v>
      </c>
      <c r="F144" s="7">
        <v>45901</v>
      </c>
      <c r="G144" s="8">
        <f t="shared" si="19"/>
        <v>73179</v>
      </c>
      <c r="H144" s="6">
        <f t="shared" si="26"/>
        <v>42758.483952907845</v>
      </c>
      <c r="I144" s="6">
        <f t="shared" si="27"/>
        <v>30420.516047092155</v>
      </c>
      <c r="J144" s="9">
        <f t="shared" si="20"/>
        <v>390304.47368749726</v>
      </c>
      <c r="K144" s="9">
        <f t="shared" si="21"/>
        <v>194606.38608755902</v>
      </c>
      <c r="L144" s="9">
        <f t="shared" si="22"/>
        <v>97031.031051882208</v>
      </c>
      <c r="M144" s="9">
        <f t="shared" si="23"/>
        <v>48379.815155476135</v>
      </c>
      <c r="N144" s="9">
        <f t="shared" si="24"/>
        <v>0</v>
      </c>
      <c r="O144" s="18">
        <f t="shared" si="25"/>
        <v>0</v>
      </c>
    </row>
    <row r="145" spans="1:15" x14ac:dyDescent="0.25">
      <c r="A145" s="3"/>
      <c r="B145" s="3"/>
      <c r="C145" s="3"/>
      <c r="D145" s="3"/>
      <c r="E145" s="10">
        <v>142</v>
      </c>
      <c r="F145" s="7">
        <v>45931</v>
      </c>
      <c r="G145" s="8">
        <f t="shared" si="19"/>
        <v>73179</v>
      </c>
      <c r="H145" s="6">
        <f t="shared" si="26"/>
        <v>42758.483952907845</v>
      </c>
      <c r="I145" s="6">
        <f t="shared" si="27"/>
        <v>30420.516047092155</v>
      </c>
      <c r="J145" s="9">
        <f t="shared" si="20"/>
        <v>385803.43362849811</v>
      </c>
      <c r="K145" s="9">
        <f t="shared" si="21"/>
        <v>192362.16087732356</v>
      </c>
      <c r="L145" s="9">
        <f t="shared" si="22"/>
        <v>95912.057052931341</v>
      </c>
      <c r="M145" s="9">
        <f t="shared" si="23"/>
        <v>47821.893069663398</v>
      </c>
      <c r="N145" s="9">
        <f t="shared" si="24"/>
        <v>0</v>
      </c>
      <c r="O145" s="18">
        <f t="shared" si="25"/>
        <v>0</v>
      </c>
    </row>
    <row r="146" spans="1:15" x14ac:dyDescent="0.25">
      <c r="A146" s="3"/>
      <c r="B146" s="3"/>
      <c r="C146" s="3"/>
      <c r="D146" s="3"/>
      <c r="E146" s="10">
        <v>143</v>
      </c>
      <c r="F146" s="7">
        <v>45962</v>
      </c>
      <c r="G146" s="8">
        <f t="shared" si="19"/>
        <v>73179</v>
      </c>
      <c r="H146" s="6">
        <f t="shared" si="26"/>
        <v>42758.483952907845</v>
      </c>
      <c r="I146" s="6">
        <f t="shared" si="27"/>
        <v>30420.516047092155</v>
      </c>
      <c r="J146" s="9">
        <f t="shared" si="20"/>
        <v>381354.30012701626</v>
      </c>
      <c r="K146" s="9">
        <f t="shared" si="21"/>
        <v>190143.81635320286</v>
      </c>
      <c r="L146" s="9">
        <f t="shared" si="22"/>
        <v>94805.987202238553</v>
      </c>
      <c r="M146" s="9">
        <f t="shared" si="23"/>
        <v>47270.405011199407</v>
      </c>
      <c r="N146" s="9">
        <f t="shared" si="24"/>
        <v>0</v>
      </c>
      <c r="O146" s="18">
        <f t="shared" si="25"/>
        <v>0</v>
      </c>
    </row>
    <row r="147" spans="1:15" x14ac:dyDescent="0.25">
      <c r="A147" s="3"/>
      <c r="B147" s="3"/>
      <c r="C147" s="3"/>
      <c r="D147" s="3"/>
      <c r="E147" s="10">
        <v>144</v>
      </c>
      <c r="F147" s="7">
        <v>45992</v>
      </c>
      <c r="G147" s="8">
        <f t="shared" si="19"/>
        <v>73179</v>
      </c>
      <c r="H147" s="6">
        <f t="shared" si="26"/>
        <v>44896.40815055323</v>
      </c>
      <c r="I147" s="6">
        <f t="shared" si="27"/>
        <v>28282.59184944677</v>
      </c>
      <c r="J147" s="9">
        <f t="shared" si="20"/>
        <v>350464.3412141634</v>
      </c>
      <c r="K147" s="9">
        <f t="shared" si="21"/>
        <v>174742.03729177051</v>
      </c>
      <c r="L147" s="9">
        <f t="shared" si="22"/>
        <v>87126.637452165727</v>
      </c>
      <c r="M147" s="9">
        <f t="shared" si="23"/>
        <v>43441.46990255233</v>
      </c>
      <c r="N147" s="9">
        <f t="shared" si="24"/>
        <v>0</v>
      </c>
      <c r="O147" s="18">
        <f t="shared" si="25"/>
        <v>0</v>
      </c>
    </row>
    <row r="148" spans="1:15" x14ac:dyDescent="0.25">
      <c r="A148" s="3"/>
      <c r="B148" s="3"/>
      <c r="C148" s="3"/>
      <c r="D148" s="3"/>
      <c r="E148" s="10">
        <v>145</v>
      </c>
      <c r="F148" s="7">
        <v>46023</v>
      </c>
      <c r="G148" s="8">
        <f t="shared" si="19"/>
        <v>73179</v>
      </c>
      <c r="H148" s="6">
        <f t="shared" si="26"/>
        <v>44896.40815055323</v>
      </c>
      <c r="I148" s="6">
        <f t="shared" si="27"/>
        <v>28282.59184944677</v>
      </c>
      <c r="J148" s="9">
        <f t="shared" si="20"/>
        <v>346422.74255106755</v>
      </c>
      <c r="K148" s="9">
        <f t="shared" si="21"/>
        <v>172726.89023898239</v>
      </c>
      <c r="L148" s="9">
        <f t="shared" si="22"/>
        <v>86121.882160295601</v>
      </c>
      <c r="M148" s="9">
        <f t="shared" si="23"/>
        <v>42940.497432506425</v>
      </c>
      <c r="N148" s="9">
        <f t="shared" si="24"/>
        <v>0</v>
      </c>
      <c r="O148" s="18">
        <f t="shared" si="25"/>
        <v>0</v>
      </c>
    </row>
    <row r="149" spans="1:15" x14ac:dyDescent="0.25">
      <c r="A149" s="3"/>
      <c r="B149" s="3"/>
      <c r="C149" s="3"/>
      <c r="D149" s="3"/>
      <c r="E149" s="10">
        <v>146</v>
      </c>
      <c r="F149" s="7">
        <v>46054</v>
      </c>
      <c r="G149" s="8">
        <f t="shared" si="19"/>
        <v>73179</v>
      </c>
      <c r="H149" s="6">
        <f t="shared" si="26"/>
        <v>44896.40815055323</v>
      </c>
      <c r="I149" s="6">
        <f t="shared" si="27"/>
        <v>28282.59184944677</v>
      </c>
      <c r="J149" s="9">
        <f t="shared" si="20"/>
        <v>342427.75210978667</v>
      </c>
      <c r="K149" s="9">
        <f t="shared" si="21"/>
        <v>170734.98211431535</v>
      </c>
      <c r="L149" s="9">
        <f t="shared" si="22"/>
        <v>85128.713832252644</v>
      </c>
      <c r="M149" s="9">
        <f t="shared" si="23"/>
        <v>42445.30223970981</v>
      </c>
      <c r="N149" s="9">
        <f t="shared" si="24"/>
        <v>0</v>
      </c>
      <c r="O149" s="18">
        <f t="shared" si="25"/>
        <v>0</v>
      </c>
    </row>
    <row r="150" spans="1:15" x14ac:dyDescent="0.25">
      <c r="A150" s="3"/>
      <c r="B150" s="3"/>
      <c r="C150" s="3"/>
      <c r="D150" s="3"/>
      <c r="E150" s="10">
        <v>147</v>
      </c>
      <c r="F150" s="7">
        <v>46082</v>
      </c>
      <c r="G150" s="8">
        <f t="shared" si="19"/>
        <v>73179</v>
      </c>
      <c r="H150" s="6">
        <f t="shared" si="26"/>
        <v>44896.40815055323</v>
      </c>
      <c r="I150" s="6">
        <f t="shared" si="27"/>
        <v>28282.59184944677</v>
      </c>
      <c r="J150" s="9">
        <f t="shared" si="20"/>
        <v>338478.83239847119</v>
      </c>
      <c r="K150" s="9">
        <f t="shared" si="21"/>
        <v>168766.0449235407</v>
      </c>
      <c r="L150" s="9">
        <f t="shared" si="22"/>
        <v>84146.998845719252</v>
      </c>
      <c r="M150" s="9">
        <f t="shared" si="23"/>
        <v>41955.817699877894</v>
      </c>
      <c r="N150" s="9">
        <f t="shared" si="24"/>
        <v>0</v>
      </c>
      <c r="O150" s="18">
        <f t="shared" si="25"/>
        <v>0</v>
      </c>
    </row>
    <row r="151" spans="1:15" x14ac:dyDescent="0.25">
      <c r="A151" s="3"/>
      <c r="B151" s="3"/>
      <c r="C151" s="3"/>
      <c r="D151" s="3"/>
      <c r="E151" s="10">
        <v>148</v>
      </c>
      <c r="F151" s="7">
        <v>46113</v>
      </c>
      <c r="G151" s="8">
        <f t="shared" si="19"/>
        <v>73179</v>
      </c>
      <c r="H151" s="6">
        <f t="shared" si="26"/>
        <v>44896.40815055323</v>
      </c>
      <c r="I151" s="6">
        <f t="shared" si="27"/>
        <v>28282.59184944677</v>
      </c>
      <c r="J151" s="9">
        <f t="shared" si="20"/>
        <v>334575.4521236947</v>
      </c>
      <c r="K151" s="9">
        <f t="shared" si="21"/>
        <v>166819.81376297271</v>
      </c>
      <c r="L151" s="9">
        <f t="shared" si="22"/>
        <v>83176.605119327112</v>
      </c>
      <c r="M151" s="9">
        <f t="shared" si="23"/>
        <v>41471.977957045696</v>
      </c>
      <c r="N151" s="9">
        <f t="shared" si="24"/>
        <v>0</v>
      </c>
      <c r="O151" s="18">
        <f t="shared" si="25"/>
        <v>0</v>
      </c>
    </row>
    <row r="152" spans="1:15" x14ac:dyDescent="0.25">
      <c r="A152" s="3"/>
      <c r="B152" s="3"/>
      <c r="C152" s="3"/>
      <c r="D152" s="3"/>
      <c r="E152" s="10">
        <v>149</v>
      </c>
      <c r="F152" s="7">
        <v>46143</v>
      </c>
      <c r="G152" s="8">
        <f t="shared" si="19"/>
        <v>73179</v>
      </c>
      <c r="H152" s="6">
        <f t="shared" si="26"/>
        <v>44896.40815055323</v>
      </c>
      <c r="I152" s="6">
        <f t="shared" si="27"/>
        <v>28282.59184944677</v>
      </c>
      <c r="J152" s="9">
        <f t="shared" si="20"/>
        <v>330717.08611897338</v>
      </c>
      <c r="K152" s="9">
        <f t="shared" si="21"/>
        <v>164896.02678382801</v>
      </c>
      <c r="L152" s="9">
        <f t="shared" si="22"/>
        <v>82217.402094886755</v>
      </c>
      <c r="M152" s="9">
        <f t="shared" si="23"/>
        <v>40993.717914707442</v>
      </c>
      <c r="N152" s="9">
        <f t="shared" si="24"/>
        <v>0</v>
      </c>
      <c r="O152" s="18">
        <f t="shared" si="25"/>
        <v>0</v>
      </c>
    </row>
    <row r="153" spans="1:15" x14ac:dyDescent="0.25">
      <c r="A153" s="3"/>
      <c r="B153" s="3"/>
      <c r="C153" s="3"/>
      <c r="D153" s="3"/>
      <c r="E153" s="10">
        <v>150</v>
      </c>
      <c r="F153" s="7">
        <v>46174</v>
      </c>
      <c r="G153" s="8">
        <f t="shared" si="19"/>
        <v>73179</v>
      </c>
      <c r="H153" s="6">
        <f t="shared" si="26"/>
        <v>44896.40815055323</v>
      </c>
      <c r="I153" s="6">
        <f t="shared" si="27"/>
        <v>28282.59184944677</v>
      </c>
      <c r="J153" s="9">
        <f t="shared" si="20"/>
        <v>326903.21527410881</v>
      </c>
      <c r="K153" s="9">
        <f t="shared" si="21"/>
        <v>162994.42515699635</v>
      </c>
      <c r="L153" s="9">
        <f t="shared" si="22"/>
        <v>81269.260719822152</v>
      </c>
      <c r="M153" s="9">
        <f t="shared" si="23"/>
        <v>40520.973227058428</v>
      </c>
      <c r="N153" s="9">
        <f t="shared" si="24"/>
        <v>0</v>
      </c>
      <c r="O153" s="18">
        <f t="shared" si="25"/>
        <v>0</v>
      </c>
    </row>
    <row r="154" spans="1:15" x14ac:dyDescent="0.25">
      <c r="A154" s="3"/>
      <c r="B154" s="3"/>
      <c r="C154" s="3"/>
      <c r="D154" s="3"/>
      <c r="E154" s="10">
        <v>151</v>
      </c>
      <c r="F154" s="7">
        <v>46204</v>
      </c>
      <c r="G154" s="8">
        <f t="shared" si="19"/>
        <v>73179</v>
      </c>
      <c r="H154" s="6">
        <f t="shared" si="26"/>
        <v>44896.40815055323</v>
      </c>
      <c r="I154" s="6">
        <f t="shared" si="27"/>
        <v>28282.59184944677</v>
      </c>
      <c r="J154" s="9">
        <f t="shared" si="20"/>
        <v>323133.32646534638</v>
      </c>
      <c r="K154" s="9">
        <f t="shared" si="21"/>
        <v>161114.75303821714</v>
      </c>
      <c r="L154" s="9">
        <f t="shared" si="22"/>
        <v>80332.05342980774</v>
      </c>
      <c r="M154" s="9">
        <f t="shared" si="23"/>
        <v>40053.680290337819</v>
      </c>
      <c r="N154" s="9">
        <f t="shared" si="24"/>
        <v>0</v>
      </c>
      <c r="O154" s="18">
        <f t="shared" si="25"/>
        <v>0</v>
      </c>
    </row>
    <row r="155" spans="1:15" x14ac:dyDescent="0.25">
      <c r="A155" s="3"/>
      <c r="B155" s="3"/>
      <c r="C155" s="3"/>
      <c r="D155" s="3"/>
      <c r="E155" s="10">
        <v>152</v>
      </c>
      <c r="F155" s="7">
        <v>46235</v>
      </c>
      <c r="G155" s="8">
        <f t="shared" si="19"/>
        <v>73179</v>
      </c>
      <c r="H155" s="6">
        <f t="shared" si="26"/>
        <v>44896.40815055323</v>
      </c>
      <c r="I155" s="6">
        <f t="shared" si="27"/>
        <v>28282.59184944677</v>
      </c>
      <c r="J155" s="9">
        <f t="shared" si="20"/>
        <v>319406.91248633916</v>
      </c>
      <c r="K155" s="9">
        <f t="shared" si="21"/>
        <v>159256.75753365783</v>
      </c>
      <c r="L155" s="9">
        <f t="shared" si="22"/>
        <v>79405.654131605668</v>
      </c>
      <c r="M155" s="9">
        <f t="shared" si="23"/>
        <v>39591.776234271318</v>
      </c>
      <c r="N155" s="9">
        <f t="shared" si="24"/>
        <v>0</v>
      </c>
      <c r="O155" s="18">
        <f t="shared" si="25"/>
        <v>0</v>
      </c>
    </row>
    <row r="156" spans="1:15" x14ac:dyDescent="0.25">
      <c r="A156" s="3"/>
      <c r="B156" s="3"/>
      <c r="C156" s="3"/>
      <c r="D156" s="3"/>
      <c r="E156" s="10">
        <v>153</v>
      </c>
      <c r="F156" s="7">
        <v>46266</v>
      </c>
      <c r="G156" s="8">
        <f t="shared" si="19"/>
        <v>73179</v>
      </c>
      <c r="H156" s="6">
        <f t="shared" si="26"/>
        <v>44896.40815055323</v>
      </c>
      <c r="I156" s="6">
        <f t="shared" si="27"/>
        <v>28282.59184944677</v>
      </c>
      <c r="J156" s="9">
        <f t="shared" si="20"/>
        <v>315723.47197990684</v>
      </c>
      <c r="K156" s="9">
        <f t="shared" si="21"/>
        <v>157420.18866588912</v>
      </c>
      <c r="L156" s="9">
        <f t="shared" si="22"/>
        <v>78489.93818610115</v>
      </c>
      <c r="M156" s="9">
        <f t="shared" si="23"/>
        <v>39135.198913612505</v>
      </c>
      <c r="N156" s="9">
        <f t="shared" si="24"/>
        <v>0</v>
      </c>
      <c r="O156" s="18">
        <f t="shared" si="25"/>
        <v>0</v>
      </c>
    </row>
    <row r="157" spans="1:15" x14ac:dyDescent="0.25">
      <c r="A157" s="3"/>
      <c r="B157" s="3"/>
      <c r="C157" s="3"/>
      <c r="D157" s="3"/>
      <c r="E157" s="10">
        <v>154</v>
      </c>
      <c r="F157" s="7">
        <v>46296</v>
      </c>
      <c r="G157" s="8">
        <f t="shared" si="19"/>
        <v>73179</v>
      </c>
      <c r="H157" s="6">
        <f t="shared" si="26"/>
        <v>44896.40815055323</v>
      </c>
      <c r="I157" s="6">
        <f t="shared" si="27"/>
        <v>28282.59184944677</v>
      </c>
      <c r="J157" s="9">
        <f t="shared" si="20"/>
        <v>312082.5093705834</v>
      </c>
      <c r="K157" s="9">
        <f t="shared" si="21"/>
        <v>155604.79934025282</v>
      </c>
      <c r="L157" s="9">
        <f t="shared" si="22"/>
        <v>77584.782391533256</v>
      </c>
      <c r="M157" s="9">
        <f t="shared" si="23"/>
        <v>38683.886899781712</v>
      </c>
      <c r="N157" s="9">
        <f t="shared" si="24"/>
        <v>0</v>
      </c>
      <c r="O157" s="18">
        <f t="shared" si="25"/>
        <v>0</v>
      </c>
    </row>
    <row r="158" spans="1:15" x14ac:dyDescent="0.25">
      <c r="A158" s="3"/>
      <c r="B158" s="3"/>
      <c r="C158" s="3"/>
      <c r="D158" s="3"/>
      <c r="E158" s="10">
        <v>155</v>
      </c>
      <c r="F158" s="7">
        <v>46327</v>
      </c>
      <c r="G158" s="8">
        <f t="shared" si="19"/>
        <v>73179</v>
      </c>
      <c r="H158" s="6">
        <f t="shared" si="26"/>
        <v>44896.40815055323</v>
      </c>
      <c r="I158" s="6">
        <f t="shared" si="27"/>
        <v>28282.59184944677</v>
      </c>
      <c r="J158" s="9">
        <f t="shared" si="20"/>
        <v>308483.53479794069</v>
      </c>
      <c r="K158" s="9">
        <f t="shared" si="21"/>
        <v>153810.34531161728</v>
      </c>
      <c r="L158" s="9">
        <f t="shared" si="22"/>
        <v>76690.064966919192</v>
      </c>
      <c r="M158" s="9">
        <f t="shared" si="23"/>
        <v>38237.77947260136</v>
      </c>
      <c r="N158" s="9">
        <f t="shared" si="24"/>
        <v>0</v>
      </c>
      <c r="O158" s="18">
        <f t="shared" si="25"/>
        <v>0</v>
      </c>
    </row>
    <row r="159" spans="1:15" x14ac:dyDescent="0.25">
      <c r="A159" s="3"/>
      <c r="B159" s="3"/>
      <c r="C159" s="3"/>
      <c r="D159" s="3"/>
      <c r="E159" s="10">
        <v>156</v>
      </c>
      <c r="F159" s="7">
        <v>46357</v>
      </c>
      <c r="G159" s="8">
        <f t="shared" si="19"/>
        <v>73179</v>
      </c>
      <c r="H159" s="6">
        <f t="shared" si="26"/>
        <v>47141.228558080904</v>
      </c>
      <c r="I159" s="6">
        <f t="shared" si="27"/>
        <v>26037.771441919096</v>
      </c>
      <c r="J159" s="9">
        <f t="shared" si="20"/>
        <v>280723.74712683784</v>
      </c>
      <c r="K159" s="9">
        <f t="shared" si="21"/>
        <v>139969.27424678323</v>
      </c>
      <c r="L159" s="9">
        <f t="shared" si="22"/>
        <v>69788.88652522632</v>
      </c>
      <c r="M159" s="9">
        <f t="shared" si="23"/>
        <v>34796.841725732178</v>
      </c>
      <c r="N159" s="9">
        <f t="shared" si="24"/>
        <v>0</v>
      </c>
      <c r="O159" s="18">
        <f t="shared" si="25"/>
        <v>0</v>
      </c>
    </row>
    <row r="160" spans="1:15" x14ac:dyDescent="0.25">
      <c r="A160" s="3"/>
      <c r="B160" s="3"/>
      <c r="C160" s="3"/>
      <c r="D160" s="3"/>
      <c r="E160" s="10">
        <v>157</v>
      </c>
      <c r="F160" s="7">
        <v>46388</v>
      </c>
      <c r="G160" s="8">
        <f t="shared" si="19"/>
        <v>73179</v>
      </c>
      <c r="H160" s="6">
        <f t="shared" si="26"/>
        <v>47141.228558080904</v>
      </c>
      <c r="I160" s="6">
        <f t="shared" si="27"/>
        <v>26037.771441919096</v>
      </c>
      <c r="J160" s="9">
        <f t="shared" si="20"/>
        <v>277486.4057266931</v>
      </c>
      <c r="K160" s="9">
        <f t="shared" si="21"/>
        <v>138355.13105118606</v>
      </c>
      <c r="L160" s="9">
        <f t="shared" si="22"/>
        <v>68984.07234783491</v>
      </c>
      <c r="M160" s="9">
        <f t="shared" si="23"/>
        <v>34395.560190180069</v>
      </c>
      <c r="N160" s="9">
        <f t="shared" si="24"/>
        <v>0</v>
      </c>
      <c r="O160" s="18">
        <f t="shared" si="25"/>
        <v>0</v>
      </c>
    </row>
    <row r="161" spans="1:15" x14ac:dyDescent="0.25">
      <c r="A161" s="3"/>
      <c r="B161" s="3"/>
      <c r="C161" s="3"/>
      <c r="D161" s="3"/>
      <c r="E161" s="10">
        <v>158</v>
      </c>
      <c r="F161" s="7">
        <v>46419</v>
      </c>
      <c r="G161" s="8">
        <f t="shared" si="19"/>
        <v>73179</v>
      </c>
      <c r="H161" s="6">
        <f t="shared" si="26"/>
        <v>47141.228558080904</v>
      </c>
      <c r="I161" s="6">
        <f t="shared" si="27"/>
        <v>26037.771441919096</v>
      </c>
      <c r="J161" s="9">
        <f t="shared" si="20"/>
        <v>274286.39775290911</v>
      </c>
      <c r="K161" s="9">
        <f t="shared" si="21"/>
        <v>136759.60235702081</v>
      </c>
      <c r="L161" s="9">
        <f t="shared" si="22"/>
        <v>68188.539388304693</v>
      </c>
      <c r="M161" s="9">
        <f t="shared" si="23"/>
        <v>33998.906283538781</v>
      </c>
      <c r="N161" s="9">
        <f t="shared" si="24"/>
        <v>0</v>
      </c>
      <c r="O161" s="18">
        <f t="shared" si="25"/>
        <v>0</v>
      </c>
    </row>
    <row r="162" spans="1:15" x14ac:dyDescent="0.25">
      <c r="A162" s="3"/>
      <c r="B162" s="3"/>
      <c r="C162" s="3"/>
      <c r="D162" s="3"/>
      <c r="E162" s="10">
        <v>159</v>
      </c>
      <c r="F162" s="7">
        <v>46447</v>
      </c>
      <c r="G162" s="8">
        <f t="shared" si="19"/>
        <v>73179</v>
      </c>
      <c r="H162" s="6">
        <f t="shared" si="26"/>
        <v>47141.228558080904</v>
      </c>
      <c r="I162" s="6">
        <f t="shared" si="27"/>
        <v>26037.771441919096</v>
      </c>
      <c r="J162" s="9">
        <f t="shared" si="20"/>
        <v>271123.29267173883</v>
      </c>
      <c r="K162" s="9">
        <f t="shared" si="21"/>
        <v>135182.47349952633</v>
      </c>
      <c r="L162" s="9">
        <f t="shared" si="22"/>
        <v>67402.180614469209</v>
      </c>
      <c r="M162" s="9">
        <f t="shared" si="23"/>
        <v>33606.826639412306</v>
      </c>
      <c r="N162" s="9">
        <f t="shared" si="24"/>
        <v>0</v>
      </c>
      <c r="O162" s="18">
        <f t="shared" si="25"/>
        <v>0</v>
      </c>
    </row>
    <row r="163" spans="1:15" x14ac:dyDescent="0.25">
      <c r="A163" s="3"/>
      <c r="B163" s="3"/>
      <c r="C163" s="3"/>
      <c r="D163" s="3"/>
      <c r="E163" s="10">
        <v>160</v>
      </c>
      <c r="F163" s="7">
        <v>46478</v>
      </c>
      <c r="G163" s="8">
        <f t="shared" si="19"/>
        <v>73179</v>
      </c>
      <c r="H163" s="6">
        <f t="shared" si="26"/>
        <v>47141.228558080904</v>
      </c>
      <c r="I163" s="6">
        <f t="shared" si="27"/>
        <v>26037.771441919096</v>
      </c>
      <c r="J163" s="9">
        <f t="shared" si="20"/>
        <v>267996.66491440416</v>
      </c>
      <c r="K163" s="9">
        <f t="shared" si="21"/>
        <v>133623.53228948236</v>
      </c>
      <c r="L163" s="9">
        <f t="shared" si="22"/>
        <v>66624.890228470395</v>
      </c>
      <c r="M163" s="9">
        <f t="shared" si="23"/>
        <v>33219.268506832588</v>
      </c>
      <c r="N163" s="9">
        <f t="shared" si="24"/>
        <v>0</v>
      </c>
      <c r="O163" s="18">
        <f t="shared" si="25"/>
        <v>0</v>
      </c>
    </row>
    <row r="164" spans="1:15" x14ac:dyDescent="0.25">
      <c r="A164" s="3"/>
      <c r="B164" s="3"/>
      <c r="C164" s="3"/>
      <c r="D164" s="3"/>
      <c r="E164" s="10">
        <v>161</v>
      </c>
      <c r="F164" s="7">
        <v>46508</v>
      </c>
      <c r="G164" s="8">
        <f t="shared" si="19"/>
        <v>73179</v>
      </c>
      <c r="H164" s="6">
        <f t="shared" si="26"/>
        <v>47141.228558080904</v>
      </c>
      <c r="I164" s="6">
        <f t="shared" si="27"/>
        <v>26037.771441919096</v>
      </c>
      <c r="J164" s="9">
        <f t="shared" si="20"/>
        <v>264906.09381983936</v>
      </c>
      <c r="K164" s="9">
        <f t="shared" si="21"/>
        <v>132082.56898466131</v>
      </c>
      <c r="L164" s="9">
        <f t="shared" si="22"/>
        <v>65856.563652524273</v>
      </c>
      <c r="M164" s="9">
        <f t="shared" si="23"/>
        <v>32836.179743162364</v>
      </c>
      <c r="N164" s="9">
        <f t="shared" si="24"/>
        <v>0</v>
      </c>
      <c r="O164" s="18">
        <f t="shared" si="25"/>
        <v>0</v>
      </c>
    </row>
    <row r="165" spans="1:15" x14ac:dyDescent="0.25">
      <c r="A165" s="3"/>
      <c r="B165" s="3"/>
      <c r="C165" s="3"/>
      <c r="D165" s="3"/>
      <c r="E165" s="10">
        <v>162</v>
      </c>
      <c r="F165" s="7">
        <v>46539</v>
      </c>
      <c r="G165" s="8">
        <f t="shared" si="19"/>
        <v>73179</v>
      </c>
      <c r="H165" s="6">
        <f t="shared" si="26"/>
        <v>47141.228558080904</v>
      </c>
      <c r="I165" s="6">
        <f t="shared" si="27"/>
        <v>26037.771441919096</v>
      </c>
      <c r="J165" s="9">
        <f t="shared" si="20"/>
        <v>261851.16357809486</v>
      </c>
      <c r="K165" s="9">
        <f t="shared" si="21"/>
        <v>130559.3762616092</v>
      </c>
      <c r="L165" s="9">
        <f t="shared" si="22"/>
        <v>65097.097514851012</v>
      </c>
      <c r="M165" s="9">
        <f t="shared" si="23"/>
        <v>32457.508807079765</v>
      </c>
      <c r="N165" s="9">
        <f t="shared" si="24"/>
        <v>0</v>
      </c>
      <c r="O165" s="18">
        <f t="shared" si="25"/>
        <v>0</v>
      </c>
    </row>
    <row r="166" spans="1:15" x14ac:dyDescent="0.25">
      <c r="A166" s="3"/>
      <c r="B166" s="3"/>
      <c r="C166" s="3"/>
      <c r="D166" s="3"/>
      <c r="E166" s="10">
        <v>163</v>
      </c>
      <c r="F166" s="7">
        <v>46569</v>
      </c>
      <c r="G166" s="8">
        <f t="shared" si="19"/>
        <v>73179</v>
      </c>
      <c r="H166" s="6">
        <f t="shared" si="26"/>
        <v>47141.228558080904</v>
      </c>
      <c r="I166" s="6">
        <f t="shared" si="27"/>
        <v>26037.771441919096</v>
      </c>
      <c r="J166" s="9">
        <f t="shared" si="20"/>
        <v>258831.4631743936</v>
      </c>
      <c r="K166" s="9">
        <f t="shared" si="21"/>
        <v>129053.74918775208</v>
      </c>
      <c r="L166" s="9">
        <f t="shared" si="22"/>
        <v>64346.38963576706</v>
      </c>
      <c r="M166" s="9">
        <f t="shared" si="23"/>
        <v>32083.204751643916</v>
      </c>
      <c r="N166" s="9">
        <f t="shared" si="24"/>
        <v>0</v>
      </c>
      <c r="O166" s="18">
        <f t="shared" si="25"/>
        <v>0</v>
      </c>
    </row>
    <row r="167" spans="1:15" x14ac:dyDescent="0.25">
      <c r="A167" s="3"/>
      <c r="B167" s="3"/>
      <c r="C167" s="3"/>
      <c r="D167" s="3"/>
      <c r="E167" s="10">
        <v>164</v>
      </c>
      <c r="F167" s="7">
        <v>46600</v>
      </c>
      <c r="G167" s="8">
        <f t="shared" si="19"/>
        <v>73179</v>
      </c>
      <c r="H167" s="6">
        <f t="shared" si="26"/>
        <v>47141.228558080904</v>
      </c>
      <c r="I167" s="6">
        <f t="shared" si="27"/>
        <v>26037.771441919096</v>
      </c>
      <c r="J167" s="9">
        <f t="shared" si="20"/>
        <v>255846.58633383221</v>
      </c>
      <c r="K167" s="9">
        <f t="shared" si="21"/>
        <v>127565.48519382413</v>
      </c>
      <c r="L167" s="9">
        <f t="shared" si="22"/>
        <v>63604.339013937788</v>
      </c>
      <c r="M167" s="9">
        <f t="shared" si="23"/>
        <v>31713.217217440444</v>
      </c>
      <c r="N167" s="9">
        <f t="shared" si="24"/>
        <v>0</v>
      </c>
      <c r="O167" s="18">
        <f t="shared" si="25"/>
        <v>0</v>
      </c>
    </row>
    <row r="168" spans="1:15" x14ac:dyDescent="0.25">
      <c r="A168" s="3"/>
      <c r="B168" s="3"/>
      <c r="C168" s="3"/>
      <c r="D168" s="3"/>
      <c r="E168" s="10">
        <v>165</v>
      </c>
      <c r="F168" s="7">
        <v>46631</v>
      </c>
      <c r="G168" s="8">
        <f t="shared" si="19"/>
        <v>73179</v>
      </c>
      <c r="H168" s="6">
        <f t="shared" si="26"/>
        <v>47141.228558080904</v>
      </c>
      <c r="I168" s="6">
        <f t="shared" si="27"/>
        <v>26037.771441919096</v>
      </c>
      <c r="J168" s="9">
        <f t="shared" si="20"/>
        <v>252896.13146672046</v>
      </c>
      <c r="K168" s="9">
        <f t="shared" si="21"/>
        <v>126094.38404661365</v>
      </c>
      <c r="L168" s="9">
        <f t="shared" si="22"/>
        <v>62870.84581278859</v>
      </c>
      <c r="M168" s="9">
        <f t="shared" si="23"/>
        <v>31347.496425806039</v>
      </c>
      <c r="N168" s="9">
        <f t="shared" si="24"/>
        <v>0</v>
      </c>
      <c r="O168" s="18">
        <f t="shared" si="25"/>
        <v>0</v>
      </c>
    </row>
    <row r="169" spans="1:15" x14ac:dyDescent="0.25">
      <c r="A169" s="3"/>
      <c r="B169" s="3"/>
      <c r="C169" s="3"/>
      <c r="D169" s="3"/>
      <c r="E169" s="10">
        <v>166</v>
      </c>
      <c r="F169" s="7">
        <v>46661</v>
      </c>
      <c r="G169" s="8">
        <f t="shared" si="19"/>
        <v>73179</v>
      </c>
      <c r="H169" s="6">
        <f t="shared" si="26"/>
        <v>47141.228558080904</v>
      </c>
      <c r="I169" s="6">
        <f t="shared" si="27"/>
        <v>26037.771441919096</v>
      </c>
      <c r="J169" s="9">
        <f t="shared" si="20"/>
        <v>249979.70161455072</v>
      </c>
      <c r="K169" s="9">
        <f t="shared" si="21"/>
        <v>124640.24782202338</v>
      </c>
      <c r="L169" s="9">
        <f t="shared" si="22"/>
        <v>62145.811347072726</v>
      </c>
      <c r="M169" s="9">
        <f t="shared" si="23"/>
        <v>30985.993172131177</v>
      </c>
      <c r="N169" s="9">
        <f t="shared" si="24"/>
        <v>0</v>
      </c>
      <c r="O169" s="18">
        <f t="shared" si="25"/>
        <v>0</v>
      </c>
    </row>
    <row r="170" spans="1:15" x14ac:dyDescent="0.25">
      <c r="A170" s="3"/>
      <c r="B170" s="3"/>
      <c r="C170" s="3"/>
      <c r="D170" s="3"/>
      <c r="E170" s="10">
        <v>167</v>
      </c>
      <c r="F170" s="7">
        <v>46692</v>
      </c>
      <c r="G170" s="8">
        <f t="shared" si="19"/>
        <v>73179</v>
      </c>
      <c r="H170" s="6">
        <f t="shared" si="26"/>
        <v>47141.228558080904</v>
      </c>
      <c r="I170" s="6">
        <f t="shared" si="27"/>
        <v>26037.771441919096</v>
      </c>
      <c r="J170" s="9">
        <f t="shared" si="20"/>
        <v>247096.90439659046</v>
      </c>
      <c r="K170" s="9">
        <f t="shared" si="21"/>
        <v>123202.88087844153</v>
      </c>
      <c r="L170" s="9">
        <f t="shared" si="22"/>
        <v>61429.138069594133</v>
      </c>
      <c r="M170" s="9">
        <f t="shared" si="23"/>
        <v>30628.658819240038</v>
      </c>
      <c r="N170" s="9">
        <f t="shared" si="24"/>
        <v>0</v>
      </c>
      <c r="O170" s="18">
        <f t="shared" si="25"/>
        <v>0</v>
      </c>
    </row>
    <row r="171" spans="1:15" x14ac:dyDescent="0.25">
      <c r="A171" s="3"/>
      <c r="B171" s="3"/>
      <c r="C171" s="3"/>
      <c r="D171" s="3"/>
      <c r="E171" s="10">
        <v>168</v>
      </c>
      <c r="F171" s="7">
        <v>46722</v>
      </c>
      <c r="G171" s="8">
        <f t="shared" si="19"/>
        <v>73179</v>
      </c>
      <c r="H171" s="6">
        <f t="shared" si="26"/>
        <v>49498.289985984935</v>
      </c>
      <c r="I171" s="6">
        <f t="shared" si="27"/>
        <v>23680.710014015065</v>
      </c>
      <c r="J171" s="9">
        <f t="shared" si="20"/>
        <v>222136.93388809648</v>
      </c>
      <c r="K171" s="9">
        <f t="shared" si="21"/>
        <v>110757.80277923636</v>
      </c>
      <c r="L171" s="9">
        <f t="shared" si="22"/>
        <v>55224.003778966282</v>
      </c>
      <c r="M171" s="9">
        <f t="shared" si="23"/>
        <v>27534.769712414367</v>
      </c>
      <c r="N171" s="9">
        <f t="shared" si="24"/>
        <v>0</v>
      </c>
      <c r="O171" s="18">
        <f t="shared" si="25"/>
        <v>0</v>
      </c>
    </row>
    <row r="172" spans="1:15" x14ac:dyDescent="0.25">
      <c r="A172" s="3"/>
      <c r="B172" s="3"/>
      <c r="C172" s="3"/>
      <c r="D172" s="3"/>
      <c r="E172" s="10">
        <v>169</v>
      </c>
      <c r="F172" s="7">
        <v>46753</v>
      </c>
      <c r="G172" s="8">
        <f t="shared" si="19"/>
        <v>73179</v>
      </c>
      <c r="H172" s="6">
        <f t="shared" si="26"/>
        <v>49498.289985984935</v>
      </c>
      <c r="I172" s="6">
        <f t="shared" si="27"/>
        <v>23680.710014015065</v>
      </c>
      <c r="J172" s="9">
        <f t="shared" si="20"/>
        <v>219575.22295363733</v>
      </c>
      <c r="K172" s="9">
        <f t="shared" si="21"/>
        <v>109480.52993005242</v>
      </c>
      <c r="L172" s="9">
        <f t="shared" si="22"/>
        <v>54587.153653014444</v>
      </c>
      <c r="M172" s="9">
        <f t="shared" si="23"/>
        <v>27217.235300574335</v>
      </c>
      <c r="N172" s="9">
        <f t="shared" si="24"/>
        <v>0</v>
      </c>
      <c r="O172" s="18">
        <f t="shared" si="25"/>
        <v>0</v>
      </c>
    </row>
    <row r="173" spans="1:15" x14ac:dyDescent="0.25">
      <c r="A173" s="3"/>
      <c r="B173" s="3"/>
      <c r="C173" s="3"/>
      <c r="D173" s="3"/>
      <c r="E173" s="10">
        <v>170</v>
      </c>
      <c r="F173" s="7">
        <v>46784</v>
      </c>
      <c r="G173" s="8">
        <f t="shared" si="19"/>
        <v>73179</v>
      </c>
      <c r="H173" s="6">
        <f t="shared" si="26"/>
        <v>49498.289985984935</v>
      </c>
      <c r="I173" s="6">
        <f t="shared" si="27"/>
        <v>23680.710014015065</v>
      </c>
      <c r="J173" s="9">
        <f t="shared" si="20"/>
        <v>217043.05399041582</v>
      </c>
      <c r="K173" s="9">
        <f t="shared" si="21"/>
        <v>108217.9867512874</v>
      </c>
      <c r="L173" s="9">
        <f t="shared" si="22"/>
        <v>53957.647762452492</v>
      </c>
      <c r="M173" s="9">
        <f t="shared" si="23"/>
        <v>26903.362735328828</v>
      </c>
      <c r="N173" s="9">
        <f t="shared" si="24"/>
        <v>0</v>
      </c>
      <c r="O173" s="18">
        <f t="shared" si="25"/>
        <v>0</v>
      </c>
    </row>
    <row r="174" spans="1:15" x14ac:dyDescent="0.25">
      <c r="A174" s="3"/>
      <c r="B174" s="3"/>
      <c r="C174" s="3"/>
      <c r="D174" s="3"/>
      <c r="E174" s="10">
        <v>171</v>
      </c>
      <c r="F174" s="7">
        <v>46813</v>
      </c>
      <c r="G174" s="8">
        <f t="shared" si="19"/>
        <v>73179</v>
      </c>
      <c r="H174" s="6">
        <f t="shared" si="26"/>
        <v>49498.289985984935</v>
      </c>
      <c r="I174" s="6">
        <f t="shared" si="27"/>
        <v>23680.710014015065</v>
      </c>
      <c r="J174" s="9">
        <f t="shared" si="20"/>
        <v>214540.08631672076</v>
      </c>
      <c r="K174" s="9">
        <f t="shared" si="21"/>
        <v>106970.00337853779</v>
      </c>
      <c r="L174" s="9">
        <f t="shared" si="22"/>
        <v>53335.401412638377</v>
      </c>
      <c r="M174" s="9">
        <f t="shared" si="23"/>
        <v>26593.109787804442</v>
      </c>
      <c r="N174" s="9">
        <f t="shared" si="24"/>
        <v>0</v>
      </c>
      <c r="O174" s="18">
        <f t="shared" si="25"/>
        <v>0</v>
      </c>
    </row>
    <row r="175" spans="1:15" x14ac:dyDescent="0.25">
      <c r="A175" s="3"/>
      <c r="B175" s="3"/>
      <c r="C175" s="3"/>
      <c r="D175" s="3"/>
      <c r="E175" s="10">
        <v>172</v>
      </c>
      <c r="F175" s="7">
        <v>46844</v>
      </c>
      <c r="G175" s="8">
        <f t="shared" si="19"/>
        <v>73179</v>
      </c>
      <c r="H175" s="6">
        <f t="shared" si="26"/>
        <v>49498.289985984935</v>
      </c>
      <c r="I175" s="6">
        <f t="shared" si="27"/>
        <v>23680.710014015065</v>
      </c>
      <c r="J175" s="9">
        <f t="shared" si="20"/>
        <v>212065.98317962515</v>
      </c>
      <c r="K175" s="9">
        <f t="shared" si="21"/>
        <v>105736.41190629765</v>
      </c>
      <c r="L175" s="9">
        <f t="shared" si="22"/>
        <v>52720.330885639254</v>
      </c>
      <c r="M175" s="9">
        <f t="shared" si="23"/>
        <v>26286.434716116415</v>
      </c>
      <c r="N175" s="9">
        <f t="shared" si="24"/>
        <v>0</v>
      </c>
      <c r="O175" s="18">
        <f t="shared" si="25"/>
        <v>0</v>
      </c>
    </row>
    <row r="176" spans="1:15" x14ac:dyDescent="0.25">
      <c r="A176" s="3"/>
      <c r="B176" s="3"/>
      <c r="C176" s="3"/>
      <c r="D176" s="3"/>
      <c r="E176" s="10">
        <v>173</v>
      </c>
      <c r="F176" s="7">
        <v>46874</v>
      </c>
      <c r="G176" s="8">
        <f t="shared" si="19"/>
        <v>73179</v>
      </c>
      <c r="H176" s="6">
        <f t="shared" si="26"/>
        <v>49498.289985984935</v>
      </c>
      <c r="I176" s="6">
        <f t="shared" si="27"/>
        <v>23680.710014015065</v>
      </c>
      <c r="J176" s="9">
        <f t="shared" si="20"/>
        <v>209620.41170967888</v>
      </c>
      <c r="K176" s="9">
        <f t="shared" si="21"/>
        <v>104517.04636536834</v>
      </c>
      <c r="L176" s="9">
        <f t="shared" si="22"/>
        <v>52112.353428967952</v>
      </c>
      <c r="M176" s="9">
        <f t="shared" si="23"/>
        <v>25983.296259752635</v>
      </c>
      <c r="N176" s="9">
        <f t="shared" si="24"/>
        <v>0</v>
      </c>
      <c r="O176" s="18">
        <f t="shared" si="25"/>
        <v>0</v>
      </c>
    </row>
    <row r="177" spans="1:15" x14ac:dyDescent="0.25">
      <c r="A177" s="3"/>
      <c r="B177" s="3"/>
      <c r="C177" s="3"/>
      <c r="D177" s="3"/>
      <c r="E177" s="10">
        <v>174</v>
      </c>
      <c r="F177" s="7">
        <v>46905</v>
      </c>
      <c r="G177" s="8">
        <f t="shared" si="19"/>
        <v>73179</v>
      </c>
      <c r="H177" s="6">
        <f t="shared" si="26"/>
        <v>49498.289985984935</v>
      </c>
      <c r="I177" s="6">
        <f t="shared" si="27"/>
        <v>23680.710014015065</v>
      </c>
      <c r="J177" s="9">
        <f t="shared" si="20"/>
        <v>207203.04287612403</v>
      </c>
      <c r="K177" s="9">
        <f t="shared" si="21"/>
        <v>103311.74270052885</v>
      </c>
      <c r="L177" s="9">
        <f t="shared" si="22"/>
        <v>51511.387244449375</v>
      </c>
      <c r="M177" s="9">
        <f t="shared" si="23"/>
        <v>25683.653634022372</v>
      </c>
      <c r="N177" s="9">
        <f t="shared" si="24"/>
        <v>0</v>
      </c>
      <c r="O177" s="18">
        <f t="shared" si="25"/>
        <v>0</v>
      </c>
    </row>
    <row r="178" spans="1:15" x14ac:dyDescent="0.25">
      <c r="A178" s="3"/>
      <c r="B178" s="3"/>
      <c r="C178" s="3"/>
      <c r="D178" s="3"/>
      <c r="E178" s="10">
        <v>175</v>
      </c>
      <c r="F178" s="7">
        <v>46935</v>
      </c>
      <c r="G178" s="8">
        <f t="shared" si="19"/>
        <v>73179</v>
      </c>
      <c r="H178" s="6">
        <f t="shared" si="26"/>
        <v>49498.289985984935</v>
      </c>
      <c r="I178" s="6">
        <f t="shared" si="27"/>
        <v>23680.710014015065</v>
      </c>
      <c r="J178" s="9">
        <f t="shared" si="20"/>
        <v>204813.55144262675</v>
      </c>
      <c r="K178" s="9">
        <f t="shared" si="21"/>
        <v>102120.33874846344</v>
      </c>
      <c r="L178" s="9">
        <f t="shared" si="22"/>
        <v>50917.351477215198</v>
      </c>
      <c r="M178" s="9">
        <f t="shared" si="23"/>
        <v>25387.466524569067</v>
      </c>
      <c r="N178" s="9">
        <f t="shared" si="24"/>
        <v>0</v>
      </c>
      <c r="O178" s="18">
        <f t="shared" si="25"/>
        <v>0</v>
      </c>
    </row>
    <row r="179" spans="1:15" x14ac:dyDescent="0.25">
      <c r="A179" s="3"/>
      <c r="B179" s="3"/>
      <c r="C179" s="3"/>
      <c r="D179" s="3"/>
      <c r="E179" s="10">
        <v>176</v>
      </c>
      <c r="F179" s="7">
        <v>46966</v>
      </c>
      <c r="G179" s="8">
        <f t="shared" si="19"/>
        <v>73179</v>
      </c>
      <c r="H179" s="6">
        <f t="shared" si="26"/>
        <v>49498.289985984935</v>
      </c>
      <c r="I179" s="6">
        <f t="shared" si="27"/>
        <v>23680.710014015065</v>
      </c>
      <c r="J179" s="9">
        <f t="shared" si="20"/>
        <v>202451.61592351904</v>
      </c>
      <c r="K179" s="9">
        <f t="shared" si="21"/>
        <v>100942.67421594411</v>
      </c>
      <c r="L179" s="9">
        <f t="shared" si="22"/>
        <v>50330.16620482556</v>
      </c>
      <c r="M179" s="9">
        <f t="shared" si="23"/>
        <v>25094.695081946356</v>
      </c>
      <c r="N179" s="9">
        <f t="shared" si="24"/>
        <v>0</v>
      </c>
      <c r="O179" s="18">
        <f t="shared" si="25"/>
        <v>0</v>
      </c>
    </row>
    <row r="180" spans="1:15" x14ac:dyDescent="0.25">
      <c r="A180" s="3"/>
      <c r="B180" s="3"/>
      <c r="C180" s="3"/>
      <c r="D180" s="3"/>
      <c r="E180" s="10">
        <v>177</v>
      </c>
      <c r="F180" s="7">
        <v>46997</v>
      </c>
      <c r="G180" s="8">
        <f t="shared" si="19"/>
        <v>73179</v>
      </c>
      <c r="H180" s="6">
        <f t="shared" si="26"/>
        <v>49498.289985984935</v>
      </c>
      <c r="I180" s="6">
        <f t="shared" si="27"/>
        <v>23680.710014015065</v>
      </c>
      <c r="J180" s="9">
        <f t="shared" si="20"/>
        <v>200116.91854054597</v>
      </c>
      <c r="K180" s="9">
        <f t="shared" si="21"/>
        <v>99778.590658264337</v>
      </c>
      <c r="L180" s="9">
        <f t="shared" si="22"/>
        <v>49749.752426516206</v>
      </c>
      <c r="M180" s="9">
        <f t="shared" si="23"/>
        <v>24805.299916256696</v>
      </c>
      <c r="N180" s="9">
        <f t="shared" si="24"/>
        <v>0</v>
      </c>
      <c r="O180" s="18">
        <f t="shared" si="25"/>
        <v>0</v>
      </c>
    </row>
    <row r="181" spans="1:15" x14ac:dyDescent="0.25">
      <c r="A181" s="3"/>
      <c r="B181" s="3"/>
      <c r="C181" s="3"/>
      <c r="D181" s="3"/>
      <c r="E181" s="10">
        <v>178</v>
      </c>
      <c r="F181" s="7">
        <v>47027</v>
      </c>
      <c r="G181" s="8">
        <f t="shared" si="19"/>
        <v>73179</v>
      </c>
      <c r="H181" s="6">
        <f t="shared" si="26"/>
        <v>49498.289985984935</v>
      </c>
      <c r="I181" s="6">
        <f t="shared" si="27"/>
        <v>23680.710014015065</v>
      </c>
      <c r="J181" s="9">
        <f t="shared" si="20"/>
        <v>197809.14518011131</v>
      </c>
      <c r="K181" s="9">
        <f t="shared" si="21"/>
        <v>98627.931457921906</v>
      </c>
      <c r="L181" s="9">
        <f t="shared" si="22"/>
        <v>49176.032052569564</v>
      </c>
      <c r="M181" s="9">
        <f t="shared" si="23"/>
        <v>24519.242091851756</v>
      </c>
      <c r="N181" s="9">
        <f t="shared" si="24"/>
        <v>0</v>
      </c>
      <c r="O181" s="18">
        <f t="shared" si="25"/>
        <v>0</v>
      </c>
    </row>
    <row r="182" spans="1:15" x14ac:dyDescent="0.25">
      <c r="A182" s="3"/>
      <c r="B182" s="3"/>
      <c r="C182" s="3"/>
      <c r="D182" s="3"/>
      <c r="E182" s="10">
        <v>179</v>
      </c>
      <c r="F182" s="7">
        <v>47058</v>
      </c>
      <c r="G182" s="8">
        <f t="shared" si="19"/>
        <v>73179</v>
      </c>
      <c r="H182" s="6">
        <f t="shared" si="26"/>
        <v>49498.289985984935</v>
      </c>
      <c r="I182" s="6">
        <f t="shared" si="27"/>
        <v>23680.710014015065</v>
      </c>
      <c r="J182" s="9">
        <f t="shared" si="20"/>
        <v>195527.9853510161</v>
      </c>
      <c r="K182" s="9">
        <f t="shared" si="21"/>
        <v>97490.541803547181</v>
      </c>
      <c r="L182" s="9">
        <f t="shared" si="22"/>
        <v>48608.927893808461</v>
      </c>
      <c r="M182" s="9">
        <f t="shared" si="23"/>
        <v>24236.483122093992</v>
      </c>
      <c r="N182" s="9">
        <f t="shared" si="24"/>
        <v>0</v>
      </c>
      <c r="O182" s="18">
        <f t="shared" si="25"/>
        <v>0</v>
      </c>
    </row>
    <row r="183" spans="1:15" x14ac:dyDescent="0.25">
      <c r="A183" s="3"/>
      <c r="B183" s="3"/>
      <c r="C183" s="3"/>
      <c r="D183" s="3"/>
      <c r="E183" s="10">
        <v>180</v>
      </c>
      <c r="F183" s="7">
        <v>47088</v>
      </c>
      <c r="G183" s="8">
        <f t="shared" si="19"/>
        <v>73179</v>
      </c>
      <c r="H183" s="6">
        <f t="shared" si="26"/>
        <v>51973.204485284194</v>
      </c>
      <c r="I183" s="6">
        <f t="shared" si="27"/>
        <v>21205.795514715806</v>
      </c>
      <c r="J183" s="9">
        <f t="shared" si="20"/>
        <v>173073.80210647316</v>
      </c>
      <c r="K183" s="9">
        <f t="shared" si="21"/>
        <v>86294.852928950757</v>
      </c>
      <c r="L183" s="9">
        <f t="shared" si="22"/>
        <v>43026.740912804627</v>
      </c>
      <c r="M183" s="9">
        <f t="shared" si="23"/>
        <v>21453.196462387492</v>
      </c>
      <c r="N183" s="9">
        <f t="shared" si="24"/>
        <v>0</v>
      </c>
      <c r="O183" s="18">
        <f t="shared" si="25"/>
        <v>0</v>
      </c>
    </row>
    <row r="184" spans="1:15" x14ac:dyDescent="0.25">
      <c r="A184" s="3"/>
      <c r="B184" s="3"/>
      <c r="C184" s="3"/>
      <c r="D184" s="3"/>
      <c r="E184" s="10">
        <v>181</v>
      </c>
      <c r="F184" s="7">
        <v>47119</v>
      </c>
      <c r="G184" s="8">
        <f t="shared" si="19"/>
        <v>73179</v>
      </c>
      <c r="H184" s="6">
        <f t="shared" si="26"/>
        <v>51973.204485284194</v>
      </c>
      <c r="I184" s="6">
        <f t="shared" si="27"/>
        <v>21205.795514715806</v>
      </c>
      <c r="J184" s="9">
        <f t="shared" si="20"/>
        <v>171077.89335071482</v>
      </c>
      <c r="K184" s="9">
        <f t="shared" si="21"/>
        <v>85299.689880346719</v>
      </c>
      <c r="L184" s="9">
        <f t="shared" si="22"/>
        <v>42530.551149395018</v>
      </c>
      <c r="M184" s="9">
        <f t="shared" si="23"/>
        <v>0</v>
      </c>
      <c r="N184" s="9">
        <f t="shared" si="24"/>
        <v>0</v>
      </c>
      <c r="O184" s="18">
        <f t="shared" si="25"/>
        <v>0</v>
      </c>
    </row>
    <row r="185" spans="1:15" x14ac:dyDescent="0.25">
      <c r="A185" s="3"/>
      <c r="B185" s="3"/>
      <c r="C185" s="3"/>
      <c r="D185" s="3"/>
      <c r="E185" s="10">
        <v>182</v>
      </c>
      <c r="F185" s="7">
        <v>47150</v>
      </c>
      <c r="G185" s="8">
        <f t="shared" si="19"/>
        <v>73179</v>
      </c>
      <c r="H185" s="6">
        <f t="shared" si="26"/>
        <v>51973.204485284194</v>
      </c>
      <c r="I185" s="6">
        <f t="shared" si="27"/>
        <v>21205.795514715806</v>
      </c>
      <c r="J185" s="9">
        <f t="shared" si="20"/>
        <v>169105.00166462749</v>
      </c>
      <c r="K185" s="9">
        <f t="shared" si="21"/>
        <v>84316.003176619473</v>
      </c>
      <c r="L185" s="9">
        <f t="shared" si="22"/>
        <v>42040.083508462943</v>
      </c>
      <c r="M185" s="9">
        <f t="shared" si="23"/>
        <v>0</v>
      </c>
      <c r="N185" s="9">
        <f t="shared" si="24"/>
        <v>0</v>
      </c>
      <c r="O185" s="18">
        <f t="shared" si="25"/>
        <v>0</v>
      </c>
    </row>
    <row r="186" spans="1:15" x14ac:dyDescent="0.25">
      <c r="A186" s="3"/>
      <c r="B186" s="3"/>
      <c r="C186" s="3"/>
      <c r="D186" s="3"/>
      <c r="E186" s="10">
        <v>183</v>
      </c>
      <c r="F186" s="7">
        <v>47178</v>
      </c>
      <c r="G186" s="8">
        <f t="shared" si="19"/>
        <v>73179</v>
      </c>
      <c r="H186" s="6">
        <f t="shared" si="26"/>
        <v>51973.204485284194</v>
      </c>
      <c r="I186" s="6">
        <f t="shared" si="27"/>
        <v>21205.795514715806</v>
      </c>
      <c r="J186" s="9">
        <f t="shared" si="20"/>
        <v>167154.86161248188</v>
      </c>
      <c r="K186" s="9">
        <f t="shared" si="21"/>
        <v>83343.660471123032</v>
      </c>
      <c r="L186" s="9">
        <f t="shared" si="22"/>
        <v>41555.272001775564</v>
      </c>
      <c r="M186" s="9">
        <f t="shared" si="23"/>
        <v>0</v>
      </c>
      <c r="N186" s="9">
        <f t="shared" si="24"/>
        <v>0</v>
      </c>
      <c r="O186" s="18">
        <f t="shared" si="25"/>
        <v>0</v>
      </c>
    </row>
    <row r="187" spans="1:15" x14ac:dyDescent="0.25">
      <c r="A187" s="3"/>
      <c r="B187" s="3"/>
      <c r="C187" s="3"/>
      <c r="D187" s="3"/>
      <c r="E187" s="10">
        <v>184</v>
      </c>
      <c r="F187" s="7">
        <v>47209</v>
      </c>
      <c r="G187" s="8">
        <f t="shared" si="19"/>
        <v>73179</v>
      </c>
      <c r="H187" s="6">
        <f t="shared" si="26"/>
        <v>51973.204485284194</v>
      </c>
      <c r="I187" s="6">
        <f t="shared" si="27"/>
        <v>21205.795514715806</v>
      </c>
      <c r="J187" s="9">
        <f t="shared" si="20"/>
        <v>165227.21081958667</v>
      </c>
      <c r="K187" s="9">
        <f t="shared" si="21"/>
        <v>82382.53094344947</v>
      </c>
      <c r="L187" s="9">
        <f t="shared" si="22"/>
        <v>41076.05140208458</v>
      </c>
      <c r="M187" s="9">
        <f t="shared" si="23"/>
        <v>0</v>
      </c>
      <c r="N187" s="9">
        <f t="shared" si="24"/>
        <v>0</v>
      </c>
      <c r="O187" s="18">
        <f t="shared" si="25"/>
        <v>0</v>
      </c>
    </row>
    <row r="188" spans="1:15" x14ac:dyDescent="0.25">
      <c r="A188" s="3"/>
      <c r="B188" s="3"/>
      <c r="C188" s="3"/>
      <c r="D188" s="3"/>
      <c r="E188" s="10">
        <v>185</v>
      </c>
      <c r="F188" s="7">
        <v>47239</v>
      </c>
      <c r="G188" s="8">
        <f t="shared" si="19"/>
        <v>73179</v>
      </c>
      <c r="H188" s="6">
        <f t="shared" si="26"/>
        <v>51973.204485284194</v>
      </c>
      <c r="I188" s="6">
        <f t="shared" si="27"/>
        <v>21205.795514715806</v>
      </c>
      <c r="J188" s="9">
        <f t="shared" si="20"/>
        <v>163321.78993698847</v>
      </c>
      <c r="K188" s="9">
        <f t="shared" si="21"/>
        <v>81432.485281828136</v>
      </c>
      <c r="L188" s="9">
        <f t="shared" si="22"/>
        <v>40602.357234350486</v>
      </c>
      <c r="M188" s="9">
        <f t="shared" si="23"/>
        <v>0</v>
      </c>
      <c r="N188" s="9">
        <f t="shared" si="24"/>
        <v>0</v>
      </c>
      <c r="O188" s="18">
        <f t="shared" si="25"/>
        <v>0</v>
      </c>
    </row>
    <row r="189" spans="1:15" x14ac:dyDescent="0.25">
      <c r="A189" s="3"/>
      <c r="B189" s="3"/>
      <c r="C189" s="3"/>
      <c r="D189" s="3"/>
      <c r="E189" s="10">
        <v>186</v>
      </c>
      <c r="F189" s="7">
        <v>47270</v>
      </c>
      <c r="G189" s="8">
        <f t="shared" si="19"/>
        <v>73179</v>
      </c>
      <c r="H189" s="6">
        <f t="shared" si="26"/>
        <v>51973.204485284194</v>
      </c>
      <c r="I189" s="6">
        <f t="shared" si="27"/>
        <v>21205.795514715806</v>
      </c>
      <c r="J189" s="9">
        <f t="shared" si="20"/>
        <v>161438.3426065784</v>
      </c>
      <c r="K189" s="9">
        <f t="shared" si="21"/>
        <v>80493.395665727963</v>
      </c>
      <c r="L189" s="9">
        <f t="shared" si="22"/>
        <v>40134.125767068021</v>
      </c>
      <c r="M189" s="9">
        <f t="shared" si="23"/>
        <v>0</v>
      </c>
      <c r="N189" s="9">
        <f t="shared" si="24"/>
        <v>0</v>
      </c>
      <c r="O189" s="18">
        <f t="shared" si="25"/>
        <v>0</v>
      </c>
    </row>
    <row r="190" spans="1:15" x14ac:dyDescent="0.25">
      <c r="A190" s="3"/>
      <c r="B190" s="3"/>
      <c r="C190" s="3"/>
      <c r="D190" s="3"/>
      <c r="E190" s="10">
        <v>187</v>
      </c>
      <c r="F190" s="7">
        <v>47300</v>
      </c>
      <c r="G190" s="8">
        <f t="shared" si="19"/>
        <v>73179</v>
      </c>
      <c r="H190" s="6">
        <f t="shared" si="26"/>
        <v>51973.204485284194</v>
      </c>
      <c r="I190" s="6">
        <f t="shared" si="27"/>
        <v>21205.795514715806</v>
      </c>
      <c r="J190" s="9">
        <f t="shared" si="20"/>
        <v>159576.61542660138</v>
      </c>
      <c r="K190" s="9">
        <f t="shared" si="21"/>
        <v>79565.135748660265</v>
      </c>
      <c r="L190" s="9">
        <f t="shared" si="22"/>
        <v>39671.294003691619</v>
      </c>
      <c r="M190" s="9">
        <f t="shared" si="23"/>
        <v>0</v>
      </c>
      <c r="N190" s="9">
        <f t="shared" si="24"/>
        <v>0</v>
      </c>
      <c r="O190" s="18">
        <f t="shared" si="25"/>
        <v>0</v>
      </c>
    </row>
    <row r="191" spans="1:15" x14ac:dyDescent="0.25">
      <c r="A191" s="3"/>
      <c r="B191" s="3"/>
      <c r="C191" s="3"/>
      <c r="D191" s="3"/>
      <c r="E191" s="10">
        <v>188</v>
      </c>
      <c r="F191" s="7">
        <v>47331</v>
      </c>
      <c r="G191" s="8">
        <f t="shared" si="19"/>
        <v>73179</v>
      </c>
      <c r="H191" s="6">
        <f t="shared" si="26"/>
        <v>51973.204485284194</v>
      </c>
      <c r="I191" s="6">
        <f t="shared" si="27"/>
        <v>21205.795514715806</v>
      </c>
      <c r="J191" s="9">
        <f t="shared" si="20"/>
        <v>157736.35791756315</v>
      </c>
      <c r="K191" s="9">
        <f t="shared" si="21"/>
        <v>78647.580641179826</v>
      </c>
      <c r="L191" s="9">
        <f t="shared" si="22"/>
        <v>39213.799674159753</v>
      </c>
      <c r="M191" s="9">
        <f t="shared" si="23"/>
        <v>0</v>
      </c>
      <c r="N191" s="9">
        <f t="shared" si="24"/>
        <v>0</v>
      </c>
      <c r="O191" s="18">
        <f t="shared" si="25"/>
        <v>0</v>
      </c>
    </row>
    <row r="192" spans="1:15" x14ac:dyDescent="0.25">
      <c r="A192" s="3"/>
      <c r="B192" s="3"/>
      <c r="C192" s="3"/>
      <c r="D192" s="3"/>
      <c r="E192" s="10">
        <v>189</v>
      </c>
      <c r="F192" s="7">
        <v>47362</v>
      </c>
      <c r="G192" s="8">
        <f t="shared" si="19"/>
        <v>73179</v>
      </c>
      <c r="H192" s="6">
        <f t="shared" si="26"/>
        <v>51973.204485284194</v>
      </c>
      <c r="I192" s="6">
        <f t="shared" si="27"/>
        <v>21205.795514715806</v>
      </c>
      <c r="J192" s="9">
        <f t="shared" si="20"/>
        <v>155917.32248853028</v>
      </c>
      <c r="K192" s="9">
        <f t="shared" si="21"/>
        <v>77740.606894082201</v>
      </c>
      <c r="L192" s="9">
        <f t="shared" si="22"/>
        <v>38761.581226517053</v>
      </c>
      <c r="M192" s="9">
        <f t="shared" si="23"/>
        <v>0</v>
      </c>
      <c r="N192" s="9">
        <f t="shared" si="24"/>
        <v>0</v>
      </c>
      <c r="O192" s="18">
        <f t="shared" si="25"/>
        <v>0</v>
      </c>
    </row>
    <row r="193" spans="1:15" x14ac:dyDescent="0.25">
      <c r="A193" s="3"/>
      <c r="B193" s="3"/>
      <c r="C193" s="3"/>
      <c r="D193" s="3"/>
      <c r="E193" s="10">
        <v>190</v>
      </c>
      <c r="F193" s="7">
        <v>47392</v>
      </c>
      <c r="G193" s="8">
        <f t="shared" si="19"/>
        <v>73179</v>
      </c>
      <c r="H193" s="6">
        <f t="shared" si="26"/>
        <v>51973.204485284194</v>
      </c>
      <c r="I193" s="6">
        <f t="shared" si="27"/>
        <v>21205.795514715806</v>
      </c>
      <c r="J193" s="9">
        <f t="shared" si="20"/>
        <v>154119.26440381905</v>
      </c>
      <c r="K193" s="9">
        <f t="shared" si="21"/>
        <v>76844.092481794592</v>
      </c>
      <c r="L193" s="9">
        <f t="shared" si="22"/>
        <v>38314.577818632999</v>
      </c>
      <c r="M193" s="9">
        <f t="shared" si="23"/>
        <v>0</v>
      </c>
      <c r="N193" s="9">
        <f t="shared" si="24"/>
        <v>0</v>
      </c>
      <c r="O193" s="18">
        <f t="shared" si="25"/>
        <v>0</v>
      </c>
    </row>
    <row r="194" spans="1:15" x14ac:dyDescent="0.25">
      <c r="A194" s="3"/>
      <c r="B194" s="3"/>
      <c r="C194" s="3"/>
      <c r="D194" s="3"/>
      <c r="E194" s="10">
        <v>191</v>
      </c>
      <c r="F194" s="7">
        <v>47423</v>
      </c>
      <c r="G194" s="8">
        <f t="shared" si="19"/>
        <v>73179</v>
      </c>
      <c r="H194" s="6">
        <f t="shared" si="26"/>
        <v>51973.204485284194</v>
      </c>
      <c r="I194" s="6">
        <f t="shared" si="27"/>
        <v>21205.795514715806</v>
      </c>
      <c r="J194" s="9">
        <f t="shared" si="20"/>
        <v>152341.94175006825</v>
      </c>
      <c r="K194" s="9">
        <f t="shared" si="21"/>
        <v>75957.916785958412</v>
      </c>
      <c r="L194" s="9">
        <f t="shared" si="22"/>
        <v>37872.729310016148</v>
      </c>
      <c r="M194" s="9">
        <f t="shared" si="23"/>
        <v>0</v>
      </c>
      <c r="N194" s="9">
        <f t="shared" si="24"/>
        <v>0</v>
      </c>
      <c r="O194" s="18">
        <f t="shared" si="25"/>
        <v>0</v>
      </c>
    </row>
    <row r="195" spans="1:15" x14ac:dyDescent="0.25">
      <c r="A195" s="3"/>
      <c r="B195" s="3"/>
      <c r="C195" s="3"/>
      <c r="D195" s="3"/>
      <c r="E195" s="10">
        <v>192</v>
      </c>
      <c r="F195" s="7">
        <v>47453</v>
      </c>
      <c r="G195" s="8">
        <f t="shared" si="19"/>
        <v>73179</v>
      </c>
      <c r="H195" s="6">
        <f t="shared" si="26"/>
        <v>54571.864709548398</v>
      </c>
      <c r="I195" s="6">
        <f t="shared" si="27"/>
        <v>18607.135290451602</v>
      </c>
      <c r="J195" s="9">
        <f t="shared" si="20"/>
        <v>132131.6907493679</v>
      </c>
      <c r="K195" s="9">
        <f t="shared" si="21"/>
        <v>65881.055836837404</v>
      </c>
      <c r="L195" s="9">
        <f t="shared" si="22"/>
        <v>32848.391582374803</v>
      </c>
      <c r="M195" s="9">
        <f t="shared" si="23"/>
        <v>0</v>
      </c>
      <c r="N195" s="9">
        <f t="shared" si="24"/>
        <v>0</v>
      </c>
      <c r="O195" s="18">
        <f t="shared" si="25"/>
        <v>0</v>
      </c>
    </row>
    <row r="196" spans="1:15" x14ac:dyDescent="0.25">
      <c r="A196" s="3"/>
      <c r="B196" s="3"/>
      <c r="C196" s="3"/>
      <c r="D196" s="3"/>
      <c r="E196" s="10">
        <v>193</v>
      </c>
      <c r="F196" s="7">
        <v>47484</v>
      </c>
      <c r="G196" s="8">
        <f t="shared" ref="G196:G259" si="28">EMI</f>
        <v>73179</v>
      </c>
      <c r="H196" s="6">
        <f t="shared" si="26"/>
        <v>54571.864709548398</v>
      </c>
      <c r="I196" s="6">
        <f t="shared" si="27"/>
        <v>18607.135290451602</v>
      </c>
      <c r="J196" s="9">
        <f t="shared" ref="J196:J259" si="29">POWER((1+(Yearly_market_return__Index_returns/12)),((12*30+1)-$E196))*$I196</f>
        <v>130607.93154797483</v>
      </c>
      <c r="K196" s="9">
        <f t="shared" ref="K196:K259" si="30">IF($E196&lt;=12*25,POWER((1+(Yearly_market_return__Index_returns/12)),((12*25+1)-$E196))*$I196,0)</f>
        <v>65121.307252228078</v>
      </c>
      <c r="L196" s="9">
        <f t="shared" ref="L196:L259" si="31">IF($E196&lt;=12*20,POWER((1+(Yearly_market_return__Index_returns/12)),((12*20+1)-$E196))*$I196,0)</f>
        <v>32469.579817833408</v>
      </c>
      <c r="M196" s="9">
        <f t="shared" ref="M196:M259" si="32">IF($E196&lt;=12*15,POWER((1+(Yearly_market_return__Index_returns/12)),((12*15+1)-$E196))*$I196,0)</f>
        <v>0</v>
      </c>
      <c r="N196" s="9">
        <f t="shared" ref="N196:N259" si="33">IF($E196&lt;=12*10,POWER((1+(Yearly_market_return__Index_returns/12)),((12*10+1)-$E196))*$I196,0)</f>
        <v>0</v>
      </c>
      <c r="O196" s="18">
        <f t="shared" ref="O196:O259" si="34">IF($E196&lt;=12*5,POWER((1+(Yearly_market_return__Index_returns/12)),((12*5+1)-$E196))*$I196,0)</f>
        <v>0</v>
      </c>
    </row>
    <row r="197" spans="1:15" x14ac:dyDescent="0.25">
      <c r="A197" s="3"/>
      <c r="B197" s="3"/>
      <c r="C197" s="3"/>
      <c r="D197" s="3"/>
      <c r="E197" s="10">
        <v>194</v>
      </c>
      <c r="F197" s="7">
        <v>47515</v>
      </c>
      <c r="G197" s="8">
        <f t="shared" si="28"/>
        <v>73179</v>
      </c>
      <c r="H197" s="6">
        <f t="shared" ref="H197:H260" si="35">$C$4*$C$9*(POWER((1+$C$10),QUOTIENT(E197,12)))/12</f>
        <v>54571.864709548398</v>
      </c>
      <c r="I197" s="6">
        <f t="shared" si="27"/>
        <v>18607.135290451602</v>
      </c>
      <c r="J197" s="9">
        <f t="shared" si="29"/>
        <v>129101.74452847596</v>
      </c>
      <c r="K197" s="9">
        <f t="shared" si="30"/>
        <v>64370.320183421485</v>
      </c>
      <c r="L197" s="9">
        <f t="shared" si="31"/>
        <v>32095.13655799019</v>
      </c>
      <c r="M197" s="9">
        <f t="shared" si="32"/>
        <v>0</v>
      </c>
      <c r="N197" s="9">
        <f t="shared" si="33"/>
        <v>0</v>
      </c>
      <c r="O197" s="18">
        <f t="shared" si="34"/>
        <v>0</v>
      </c>
    </row>
    <row r="198" spans="1:15" x14ac:dyDescent="0.25">
      <c r="A198" s="3"/>
      <c r="B198" s="3"/>
      <c r="C198" s="3"/>
      <c r="D198" s="3"/>
      <c r="E198" s="10">
        <v>195</v>
      </c>
      <c r="F198" s="7">
        <v>47543</v>
      </c>
      <c r="G198" s="8">
        <f t="shared" si="28"/>
        <v>73179</v>
      </c>
      <c r="H198" s="6">
        <f t="shared" si="35"/>
        <v>54571.864709548398</v>
      </c>
      <c r="I198" s="6">
        <f t="shared" ref="I198:I261" si="36">G198-H198</f>
        <v>18607.135290451602</v>
      </c>
      <c r="J198" s="9">
        <f t="shared" si="29"/>
        <v>127612.92704626948</v>
      </c>
      <c r="K198" s="9">
        <f t="shared" si="30"/>
        <v>63627.993591520411</v>
      </c>
      <c r="L198" s="9">
        <f t="shared" si="31"/>
        <v>31725.011424701999</v>
      </c>
      <c r="M198" s="9">
        <f t="shared" si="32"/>
        <v>0</v>
      </c>
      <c r="N198" s="9">
        <f t="shared" si="33"/>
        <v>0</v>
      </c>
      <c r="O198" s="18">
        <f t="shared" si="34"/>
        <v>0</v>
      </c>
    </row>
    <row r="199" spans="1:15" x14ac:dyDescent="0.25">
      <c r="A199" s="3"/>
      <c r="B199" s="3"/>
      <c r="C199" s="3"/>
      <c r="D199" s="3"/>
      <c r="E199" s="10">
        <v>196</v>
      </c>
      <c r="F199" s="7">
        <v>47574</v>
      </c>
      <c r="G199" s="8">
        <f t="shared" si="28"/>
        <v>73179</v>
      </c>
      <c r="H199" s="6">
        <f t="shared" si="35"/>
        <v>54571.864709548398</v>
      </c>
      <c r="I199" s="6">
        <f t="shared" si="36"/>
        <v>18607.135290451602</v>
      </c>
      <c r="J199" s="9">
        <f t="shared" si="29"/>
        <v>126141.27879367657</v>
      </c>
      <c r="K199" s="9">
        <f t="shared" si="30"/>
        <v>62894.227602820829</v>
      </c>
      <c r="L199" s="9">
        <f t="shared" si="31"/>
        <v>31359.154620792753</v>
      </c>
      <c r="M199" s="9">
        <f t="shared" si="32"/>
        <v>0</v>
      </c>
      <c r="N199" s="9">
        <f t="shared" si="33"/>
        <v>0</v>
      </c>
      <c r="O199" s="18">
        <f t="shared" si="34"/>
        <v>0</v>
      </c>
    </row>
    <row r="200" spans="1:15" x14ac:dyDescent="0.25">
      <c r="A200" s="3"/>
      <c r="B200" s="3"/>
      <c r="C200" s="3"/>
      <c r="D200" s="3"/>
      <c r="E200" s="10">
        <v>197</v>
      </c>
      <c r="F200" s="7">
        <v>47604</v>
      </c>
      <c r="G200" s="8">
        <f t="shared" si="28"/>
        <v>73179</v>
      </c>
      <c r="H200" s="6">
        <f t="shared" si="35"/>
        <v>54571.864709548398</v>
      </c>
      <c r="I200" s="6">
        <f t="shared" si="36"/>
        <v>18607.135290451602</v>
      </c>
      <c r="J200" s="9">
        <f t="shared" si="29"/>
        <v>124686.60177299166</v>
      </c>
      <c r="K200" s="9">
        <f t="shared" si="30"/>
        <v>62168.923495374787</v>
      </c>
      <c r="L200" s="9">
        <f t="shared" si="31"/>
        <v>30997.516923353629</v>
      </c>
      <c r="M200" s="9">
        <f t="shared" si="32"/>
        <v>0</v>
      </c>
      <c r="N200" s="9">
        <f t="shared" si="33"/>
        <v>0</v>
      </c>
      <c r="O200" s="18">
        <f t="shared" si="34"/>
        <v>0</v>
      </c>
    </row>
    <row r="201" spans="1:15" x14ac:dyDescent="0.25">
      <c r="A201" s="3"/>
      <c r="B201" s="3"/>
      <c r="C201" s="3"/>
      <c r="D201" s="3"/>
      <c r="E201" s="10">
        <v>198</v>
      </c>
      <c r="F201" s="7">
        <v>47635</v>
      </c>
      <c r="G201" s="8">
        <f t="shared" si="28"/>
        <v>73179</v>
      </c>
      <c r="H201" s="6">
        <f t="shared" si="35"/>
        <v>54571.864709548398</v>
      </c>
      <c r="I201" s="6">
        <f t="shared" si="36"/>
        <v>18607.135290451602</v>
      </c>
      <c r="J201" s="9">
        <f t="shared" si="29"/>
        <v>123248.7002698435</v>
      </c>
      <c r="K201" s="9">
        <f t="shared" si="30"/>
        <v>61451.98368570819</v>
      </c>
      <c r="L201" s="9">
        <f t="shared" si="31"/>
        <v>30640.049677120551</v>
      </c>
      <c r="M201" s="9">
        <f t="shared" si="32"/>
        <v>0</v>
      </c>
      <c r="N201" s="9">
        <f t="shared" si="33"/>
        <v>0</v>
      </c>
      <c r="O201" s="18">
        <f t="shared" si="34"/>
        <v>0</v>
      </c>
    </row>
    <row r="202" spans="1:15" x14ac:dyDescent="0.25">
      <c r="A202" s="3"/>
      <c r="B202" s="3"/>
      <c r="C202" s="3"/>
      <c r="D202" s="3"/>
      <c r="E202" s="10">
        <v>199</v>
      </c>
      <c r="F202" s="7">
        <v>47665</v>
      </c>
      <c r="G202" s="8">
        <f t="shared" si="28"/>
        <v>73179</v>
      </c>
      <c r="H202" s="6">
        <f t="shared" si="35"/>
        <v>54571.864709548398</v>
      </c>
      <c r="I202" s="6">
        <f t="shared" si="36"/>
        <v>18607.135290451602</v>
      </c>
      <c r="J202" s="9">
        <f t="shared" si="29"/>
        <v>121827.38082686342</v>
      </c>
      <c r="K202" s="9">
        <f t="shared" si="30"/>
        <v>60743.311715691787</v>
      </c>
      <c r="L202" s="9">
        <f t="shared" si="31"/>
        <v>30286.704787928054</v>
      </c>
      <c r="M202" s="9">
        <f t="shared" si="32"/>
        <v>0</v>
      </c>
      <c r="N202" s="9">
        <f t="shared" si="33"/>
        <v>0</v>
      </c>
      <c r="O202" s="18">
        <f t="shared" si="34"/>
        <v>0</v>
      </c>
    </row>
    <row r="203" spans="1:15" x14ac:dyDescent="0.25">
      <c r="A203" s="3"/>
      <c r="B203" s="3"/>
      <c r="C203" s="3"/>
      <c r="D203" s="3"/>
      <c r="E203" s="10">
        <v>200</v>
      </c>
      <c r="F203" s="7">
        <v>47696</v>
      </c>
      <c r="G203" s="8">
        <f t="shared" si="28"/>
        <v>73179</v>
      </c>
      <c r="H203" s="6">
        <f t="shared" si="35"/>
        <v>54571.864709548398</v>
      </c>
      <c r="I203" s="6">
        <f t="shared" si="36"/>
        <v>18607.135290451602</v>
      </c>
      <c r="J203" s="9">
        <f t="shared" si="29"/>
        <v>120422.45221765741</v>
      </c>
      <c r="K203" s="9">
        <f t="shared" si="30"/>
        <v>60042.812239563536</v>
      </c>
      <c r="L203" s="9">
        <f t="shared" si="31"/>
        <v>29937.434716238604</v>
      </c>
      <c r="M203" s="9">
        <f t="shared" si="32"/>
        <v>0</v>
      </c>
      <c r="N203" s="9">
        <f t="shared" si="33"/>
        <v>0</v>
      </c>
      <c r="O203" s="18">
        <f t="shared" si="34"/>
        <v>0</v>
      </c>
    </row>
    <row r="204" spans="1:15" x14ac:dyDescent="0.25">
      <c r="A204" s="3"/>
      <c r="B204" s="3"/>
      <c r="C204" s="3"/>
      <c r="D204" s="3"/>
      <c r="E204" s="10">
        <v>201</v>
      </c>
      <c r="F204" s="7">
        <v>47727</v>
      </c>
      <c r="G204" s="8">
        <f t="shared" si="28"/>
        <v>73179</v>
      </c>
      <c r="H204" s="6">
        <f t="shared" si="35"/>
        <v>54571.864709548398</v>
      </c>
      <c r="I204" s="6">
        <f t="shared" si="36"/>
        <v>18607.135290451602</v>
      </c>
      <c r="J204" s="9">
        <f t="shared" si="29"/>
        <v>119033.72542107815</v>
      </c>
      <c r="K204" s="9">
        <f t="shared" si="30"/>
        <v>59350.391011100699</v>
      </c>
      <c r="L204" s="9">
        <f t="shared" si="31"/>
        <v>29592.192470746559</v>
      </c>
      <c r="M204" s="9">
        <f t="shared" si="32"/>
        <v>0</v>
      </c>
      <c r="N204" s="9">
        <f t="shared" si="33"/>
        <v>0</v>
      </c>
      <c r="O204" s="18">
        <f t="shared" si="34"/>
        <v>0</v>
      </c>
    </row>
    <row r="205" spans="1:15" x14ac:dyDescent="0.25">
      <c r="A205" s="3"/>
      <c r="B205" s="3"/>
      <c r="C205" s="3"/>
      <c r="D205" s="3"/>
      <c r="E205" s="10">
        <v>202</v>
      </c>
      <c r="F205" s="7">
        <v>47757</v>
      </c>
      <c r="G205" s="8">
        <f t="shared" si="28"/>
        <v>73179</v>
      </c>
      <c r="H205" s="6">
        <f t="shared" si="35"/>
        <v>54571.864709548398</v>
      </c>
      <c r="I205" s="6">
        <f t="shared" si="36"/>
        <v>18607.135290451602</v>
      </c>
      <c r="J205" s="9">
        <f t="shared" si="29"/>
        <v>117661.01359579389</v>
      </c>
      <c r="K205" s="9">
        <f t="shared" si="30"/>
        <v>58665.954870939728</v>
      </c>
      <c r="L205" s="9">
        <f t="shared" si="31"/>
        <v>29250.931602055905</v>
      </c>
      <c r="M205" s="9">
        <f t="shared" si="32"/>
        <v>0</v>
      </c>
      <c r="N205" s="9">
        <f t="shared" si="33"/>
        <v>0</v>
      </c>
      <c r="O205" s="18">
        <f t="shared" si="34"/>
        <v>0</v>
      </c>
    </row>
    <row r="206" spans="1:15" x14ac:dyDescent="0.25">
      <c r="A206" s="3"/>
      <c r="B206" s="3"/>
      <c r="C206" s="3"/>
      <c r="D206" s="3"/>
      <c r="E206" s="10">
        <v>203</v>
      </c>
      <c r="F206" s="7">
        <v>47788</v>
      </c>
      <c r="G206" s="8">
        <f t="shared" si="28"/>
        <v>73179</v>
      </c>
      <c r="H206" s="6">
        <f t="shared" si="35"/>
        <v>54571.864709548398</v>
      </c>
      <c r="I206" s="6">
        <f t="shared" si="36"/>
        <v>18607.135290451602</v>
      </c>
      <c r="J206" s="9">
        <f t="shared" si="29"/>
        <v>116304.13205515045</v>
      </c>
      <c r="K206" s="9">
        <f t="shared" si="30"/>
        <v>57989.411734042566</v>
      </c>
      <c r="L206" s="9">
        <f t="shared" si="31"/>
        <v>28913.606196430879</v>
      </c>
      <c r="M206" s="9">
        <f t="shared" si="32"/>
        <v>0</v>
      </c>
      <c r="N206" s="9">
        <f t="shared" si="33"/>
        <v>0</v>
      </c>
      <c r="O206" s="18">
        <f t="shared" si="34"/>
        <v>0</v>
      </c>
    </row>
    <row r="207" spans="1:15" x14ac:dyDescent="0.25">
      <c r="A207" s="3"/>
      <c r="B207" s="3"/>
      <c r="C207" s="3"/>
      <c r="D207" s="3"/>
      <c r="E207" s="10">
        <v>204</v>
      </c>
      <c r="F207" s="7">
        <v>47818</v>
      </c>
      <c r="G207" s="8">
        <f t="shared" si="28"/>
        <v>73179</v>
      </c>
      <c r="H207" s="6">
        <f t="shared" si="35"/>
        <v>57300.457945025824</v>
      </c>
      <c r="I207" s="6">
        <f t="shared" si="36"/>
        <v>15878.542054974176</v>
      </c>
      <c r="J207" s="9">
        <f t="shared" si="29"/>
        <v>98104.473687531514</v>
      </c>
      <c r="K207" s="9">
        <f t="shared" si="30"/>
        <v>48915.035236410367</v>
      </c>
      <c r="L207" s="9">
        <f t="shared" si="31"/>
        <v>24389.108694472954</v>
      </c>
      <c r="M207" s="9">
        <f t="shared" si="32"/>
        <v>0</v>
      </c>
      <c r="N207" s="9">
        <f t="shared" si="33"/>
        <v>0</v>
      </c>
      <c r="O207" s="18">
        <f t="shared" si="34"/>
        <v>0</v>
      </c>
    </row>
    <row r="208" spans="1:15" x14ac:dyDescent="0.25">
      <c r="A208" s="3"/>
      <c r="B208" s="3"/>
      <c r="C208" s="3"/>
      <c r="D208" s="3"/>
      <c r="E208" s="10">
        <v>205</v>
      </c>
      <c r="F208" s="7">
        <v>47849</v>
      </c>
      <c r="G208" s="8">
        <f t="shared" si="28"/>
        <v>73179</v>
      </c>
      <c r="H208" s="6">
        <f t="shared" si="35"/>
        <v>57300.457945025824</v>
      </c>
      <c r="I208" s="6">
        <f t="shared" si="36"/>
        <v>15878.542054974176</v>
      </c>
      <c r="J208" s="9">
        <f t="shared" si="29"/>
        <v>96973.120613704959</v>
      </c>
      <c r="K208" s="9">
        <f t="shared" si="30"/>
        <v>48350.940925611569</v>
      </c>
      <c r="L208" s="9">
        <f t="shared" si="31"/>
        <v>24107.850439347236</v>
      </c>
      <c r="M208" s="9">
        <f t="shared" si="32"/>
        <v>0</v>
      </c>
      <c r="N208" s="9">
        <f t="shared" si="33"/>
        <v>0</v>
      </c>
      <c r="O208" s="18">
        <f t="shared" si="34"/>
        <v>0</v>
      </c>
    </row>
    <row r="209" spans="1:15" x14ac:dyDescent="0.25">
      <c r="A209" s="3"/>
      <c r="B209" s="3"/>
      <c r="C209" s="3"/>
      <c r="D209" s="3"/>
      <c r="E209" s="10">
        <v>206</v>
      </c>
      <c r="F209" s="7">
        <v>47880</v>
      </c>
      <c r="G209" s="8">
        <f t="shared" si="28"/>
        <v>73179</v>
      </c>
      <c r="H209" s="6">
        <f t="shared" si="35"/>
        <v>57300.457945025824</v>
      </c>
      <c r="I209" s="6">
        <f t="shared" si="36"/>
        <v>15878.542054974176</v>
      </c>
      <c r="J209" s="9">
        <f t="shared" si="29"/>
        <v>95854.814445177864</v>
      </c>
      <c r="K209" s="9">
        <f t="shared" si="30"/>
        <v>47793.351821032848</v>
      </c>
      <c r="L209" s="9">
        <f t="shared" si="31"/>
        <v>23829.835689634827</v>
      </c>
      <c r="M209" s="9">
        <f t="shared" si="32"/>
        <v>0</v>
      </c>
      <c r="N209" s="9">
        <f t="shared" si="33"/>
        <v>0</v>
      </c>
      <c r="O209" s="18">
        <f t="shared" si="34"/>
        <v>0</v>
      </c>
    </row>
    <row r="210" spans="1:15" x14ac:dyDescent="0.25">
      <c r="A210" s="3"/>
      <c r="B210" s="3"/>
      <c r="C210" s="3"/>
      <c r="D210" s="3"/>
      <c r="E210" s="10">
        <v>207</v>
      </c>
      <c r="F210" s="7">
        <v>47908</v>
      </c>
      <c r="G210" s="8">
        <f t="shared" si="28"/>
        <v>73179</v>
      </c>
      <c r="H210" s="6">
        <f t="shared" si="35"/>
        <v>57300.457945025824</v>
      </c>
      <c r="I210" s="6">
        <f t="shared" si="36"/>
        <v>15878.542054974176</v>
      </c>
      <c r="J210" s="9">
        <f t="shared" si="29"/>
        <v>94749.404723404805</v>
      </c>
      <c r="K210" s="9">
        <f t="shared" si="30"/>
        <v>47242.192903821589</v>
      </c>
      <c r="L210" s="9">
        <f t="shared" si="31"/>
        <v>23555.0270408252</v>
      </c>
      <c r="M210" s="9">
        <f t="shared" si="32"/>
        <v>0</v>
      </c>
      <c r="N210" s="9">
        <f t="shared" si="33"/>
        <v>0</v>
      </c>
      <c r="O210" s="18">
        <f t="shared" si="34"/>
        <v>0</v>
      </c>
    </row>
    <row r="211" spans="1:15" x14ac:dyDescent="0.25">
      <c r="A211" s="3"/>
      <c r="B211" s="3"/>
      <c r="C211" s="3"/>
      <c r="D211" s="3"/>
      <c r="E211" s="10">
        <v>208</v>
      </c>
      <c r="F211" s="7">
        <v>47939</v>
      </c>
      <c r="G211" s="8">
        <f t="shared" si="28"/>
        <v>73179</v>
      </c>
      <c r="H211" s="6">
        <f t="shared" si="35"/>
        <v>57300.457945025824</v>
      </c>
      <c r="I211" s="6">
        <f t="shared" si="36"/>
        <v>15878.542054974176</v>
      </c>
      <c r="J211" s="9">
        <f t="shared" si="29"/>
        <v>93656.742724947093</v>
      </c>
      <c r="K211" s="9">
        <f t="shared" si="30"/>
        <v>46697.390020251994</v>
      </c>
      <c r="L211" s="9">
        <f t="shared" si="31"/>
        <v>23283.38751976132</v>
      </c>
      <c r="M211" s="9">
        <f t="shared" si="32"/>
        <v>0</v>
      </c>
      <c r="N211" s="9">
        <f t="shared" si="33"/>
        <v>0</v>
      </c>
      <c r="O211" s="18">
        <f t="shared" si="34"/>
        <v>0</v>
      </c>
    </row>
    <row r="212" spans="1:15" x14ac:dyDescent="0.25">
      <c r="A212" s="3"/>
      <c r="B212" s="3"/>
      <c r="C212" s="3"/>
      <c r="D212" s="3"/>
      <c r="E212" s="10">
        <v>209</v>
      </c>
      <c r="F212" s="7">
        <v>47969</v>
      </c>
      <c r="G212" s="8">
        <f t="shared" si="28"/>
        <v>73179</v>
      </c>
      <c r="H212" s="6">
        <f t="shared" si="35"/>
        <v>57300.457945025824</v>
      </c>
      <c r="I212" s="6">
        <f t="shared" si="36"/>
        <v>15878.542054974176</v>
      </c>
      <c r="J212" s="9">
        <f t="shared" si="29"/>
        <v>92576.681441463341</v>
      </c>
      <c r="K212" s="9">
        <f t="shared" si="30"/>
        <v>46158.869871748255</v>
      </c>
      <c r="L212" s="9">
        <f t="shared" si="31"/>
        <v>23014.880579665223</v>
      </c>
      <c r="M212" s="9">
        <f t="shared" si="32"/>
        <v>0</v>
      </c>
      <c r="N212" s="9">
        <f t="shared" si="33"/>
        <v>0</v>
      </c>
      <c r="O212" s="18">
        <f t="shared" si="34"/>
        <v>0</v>
      </c>
    </row>
    <row r="213" spans="1:15" x14ac:dyDescent="0.25">
      <c r="A213" s="3"/>
      <c r="B213" s="3"/>
      <c r="C213" s="3"/>
      <c r="D213" s="3"/>
      <c r="E213" s="10">
        <v>210</v>
      </c>
      <c r="F213" s="7">
        <v>48000</v>
      </c>
      <c r="G213" s="8">
        <f t="shared" si="28"/>
        <v>73179</v>
      </c>
      <c r="H213" s="6">
        <f t="shared" si="35"/>
        <v>57300.457945025824</v>
      </c>
      <c r="I213" s="6">
        <f t="shared" si="36"/>
        <v>15878.542054974176</v>
      </c>
      <c r="J213" s="9">
        <f t="shared" si="29"/>
        <v>91509.075559930803</v>
      </c>
      <c r="K213" s="9">
        <f t="shared" si="30"/>
        <v>45626.560005022977</v>
      </c>
      <c r="L213" s="9">
        <f t="shared" si="31"/>
        <v>22749.470095220979</v>
      </c>
      <c r="M213" s="9">
        <f t="shared" si="32"/>
        <v>0</v>
      </c>
      <c r="N213" s="9">
        <f t="shared" si="33"/>
        <v>0</v>
      </c>
      <c r="O213" s="18">
        <f t="shared" si="34"/>
        <v>0</v>
      </c>
    </row>
    <row r="214" spans="1:15" x14ac:dyDescent="0.25">
      <c r="A214" s="3"/>
      <c r="B214" s="3"/>
      <c r="C214" s="3"/>
      <c r="D214" s="3"/>
      <c r="E214" s="10">
        <v>211</v>
      </c>
      <c r="F214" s="7">
        <v>48030</v>
      </c>
      <c r="G214" s="8">
        <f t="shared" si="28"/>
        <v>73179</v>
      </c>
      <c r="H214" s="6">
        <f t="shared" si="35"/>
        <v>57300.457945025824</v>
      </c>
      <c r="I214" s="6">
        <f t="shared" si="36"/>
        <v>15878.542054974176</v>
      </c>
      <c r="J214" s="9">
        <f t="shared" si="29"/>
        <v>90453.781443094689</v>
      </c>
      <c r="K214" s="9">
        <f t="shared" si="30"/>
        <v>45100.388802329144</v>
      </c>
      <c r="L214" s="9">
        <f t="shared" si="31"/>
        <v>22487.12035771431</v>
      </c>
      <c r="M214" s="9">
        <f t="shared" si="32"/>
        <v>0</v>
      </c>
      <c r="N214" s="9">
        <f t="shared" si="33"/>
        <v>0</v>
      </c>
      <c r="O214" s="18">
        <f t="shared" si="34"/>
        <v>0</v>
      </c>
    </row>
    <row r="215" spans="1:15" x14ac:dyDescent="0.25">
      <c r="A215" s="3"/>
      <c r="B215" s="3"/>
      <c r="C215" s="3"/>
      <c r="D215" s="3"/>
      <c r="E215" s="10">
        <v>212</v>
      </c>
      <c r="F215" s="7">
        <v>48061</v>
      </c>
      <c r="G215" s="8">
        <f t="shared" si="28"/>
        <v>73179</v>
      </c>
      <c r="H215" s="6">
        <f t="shared" si="35"/>
        <v>57300.457945025824</v>
      </c>
      <c r="I215" s="6">
        <f t="shared" si="36"/>
        <v>15878.542054974176</v>
      </c>
      <c r="J215" s="9">
        <f t="shared" si="29"/>
        <v>89410.657110143031</v>
      </c>
      <c r="K215" s="9">
        <f t="shared" si="30"/>
        <v>44580.285471824529</v>
      </c>
      <c r="L215" s="9">
        <f t="shared" si="31"/>
        <v>22227.796070228313</v>
      </c>
      <c r="M215" s="9">
        <f t="shared" si="32"/>
        <v>0</v>
      </c>
      <c r="N215" s="9">
        <f t="shared" si="33"/>
        <v>0</v>
      </c>
      <c r="O215" s="18">
        <f t="shared" si="34"/>
        <v>0</v>
      </c>
    </row>
    <row r="216" spans="1:15" x14ac:dyDescent="0.25">
      <c r="A216" s="3"/>
      <c r="B216" s="3"/>
      <c r="C216" s="3"/>
      <c r="D216" s="3"/>
      <c r="E216" s="10">
        <v>213</v>
      </c>
      <c r="F216" s="7">
        <v>48092</v>
      </c>
      <c r="G216" s="8">
        <f t="shared" si="28"/>
        <v>73179</v>
      </c>
      <c r="H216" s="6">
        <f t="shared" si="35"/>
        <v>57300.457945025824</v>
      </c>
      <c r="I216" s="6">
        <f t="shared" si="36"/>
        <v>15878.542054974176</v>
      </c>
      <c r="J216" s="9">
        <f t="shared" si="29"/>
        <v>88379.562217604311</v>
      </c>
      <c r="K216" s="9">
        <f t="shared" si="30"/>
        <v>44066.1800380473</v>
      </c>
      <c r="L216" s="9">
        <f t="shared" si="31"/>
        <v>21971.462342894545</v>
      </c>
      <c r="M216" s="9">
        <f t="shared" si="32"/>
        <v>0</v>
      </c>
      <c r="N216" s="9">
        <f t="shared" si="33"/>
        <v>0</v>
      </c>
      <c r="O216" s="18">
        <f t="shared" si="34"/>
        <v>0</v>
      </c>
    </row>
    <row r="217" spans="1:15" x14ac:dyDescent="0.25">
      <c r="A217" s="3"/>
      <c r="B217" s="3"/>
      <c r="C217" s="3"/>
      <c r="D217" s="3"/>
      <c r="E217" s="10">
        <v>214</v>
      </c>
      <c r="F217" s="7">
        <v>48122</v>
      </c>
      <c r="G217" s="8">
        <f t="shared" si="28"/>
        <v>73179</v>
      </c>
      <c r="H217" s="6">
        <f t="shared" si="35"/>
        <v>57300.457945025824</v>
      </c>
      <c r="I217" s="6">
        <f t="shared" si="36"/>
        <v>15878.542054974176</v>
      </c>
      <c r="J217" s="9">
        <f t="shared" si="29"/>
        <v>87360.358040465537</v>
      </c>
      <c r="K217" s="9">
        <f t="shared" si="30"/>
        <v>43558.003332501445</v>
      </c>
      <c r="L217" s="9">
        <f t="shared" si="31"/>
        <v>21718.084688198887</v>
      </c>
      <c r="M217" s="9">
        <f t="shared" si="32"/>
        <v>0</v>
      </c>
      <c r="N217" s="9">
        <f t="shared" si="33"/>
        <v>0</v>
      </c>
      <c r="O217" s="18">
        <f t="shared" si="34"/>
        <v>0</v>
      </c>
    </row>
    <row r="218" spans="1:15" x14ac:dyDescent="0.25">
      <c r="A218" s="3"/>
      <c r="B218" s="3"/>
      <c r="C218" s="3"/>
      <c r="D218" s="3"/>
      <c r="E218" s="10">
        <v>215</v>
      </c>
      <c r="F218" s="7">
        <v>48153</v>
      </c>
      <c r="G218" s="8">
        <f t="shared" si="28"/>
        <v>73179</v>
      </c>
      <c r="H218" s="6">
        <f t="shared" si="35"/>
        <v>57300.457945025824</v>
      </c>
      <c r="I218" s="6">
        <f t="shared" si="36"/>
        <v>15878.542054974176</v>
      </c>
      <c r="J218" s="9">
        <f t="shared" si="29"/>
        <v>86352.907453507942</v>
      </c>
      <c r="K218" s="9">
        <f t="shared" si="30"/>
        <v>43055.686984350687</v>
      </c>
      <c r="L218" s="9">
        <f t="shared" si="31"/>
        <v>21467.629016341569</v>
      </c>
      <c r="M218" s="9">
        <f t="shared" si="32"/>
        <v>0</v>
      </c>
      <c r="N218" s="9">
        <f t="shared" si="33"/>
        <v>0</v>
      </c>
      <c r="O218" s="18">
        <f t="shared" si="34"/>
        <v>0</v>
      </c>
    </row>
    <row r="219" spans="1:15" x14ac:dyDescent="0.25">
      <c r="A219" s="3"/>
      <c r="B219" s="3"/>
      <c r="C219" s="3"/>
      <c r="D219" s="3"/>
      <c r="E219" s="10">
        <v>216</v>
      </c>
      <c r="F219" s="7">
        <v>48183</v>
      </c>
      <c r="G219" s="8">
        <f t="shared" si="28"/>
        <v>73179</v>
      </c>
      <c r="H219" s="6">
        <f t="shared" si="35"/>
        <v>60165.480842277117</v>
      </c>
      <c r="I219" s="6">
        <f t="shared" si="36"/>
        <v>13013.519157722883</v>
      </c>
      <c r="J219" s="9">
        <f t="shared" si="29"/>
        <v>69955.78849619205</v>
      </c>
      <c r="K219" s="9">
        <f t="shared" si="30"/>
        <v>34880.059294553932</v>
      </c>
      <c r="L219" s="9">
        <f t="shared" si="31"/>
        <v>17391.248995182486</v>
      </c>
      <c r="M219" s="9">
        <f t="shared" si="32"/>
        <v>0</v>
      </c>
      <c r="N219" s="9">
        <f t="shared" si="33"/>
        <v>0</v>
      </c>
      <c r="O219" s="18">
        <f t="shared" si="34"/>
        <v>0</v>
      </c>
    </row>
    <row r="220" spans="1:15" x14ac:dyDescent="0.25">
      <c r="A220" s="3"/>
      <c r="B220" s="3"/>
      <c r="C220" s="3"/>
      <c r="D220" s="3"/>
      <c r="E220" s="10">
        <v>217</v>
      </c>
      <c r="F220" s="7">
        <v>48214</v>
      </c>
      <c r="G220" s="8">
        <f t="shared" si="28"/>
        <v>73179</v>
      </c>
      <c r="H220" s="6">
        <f t="shared" si="35"/>
        <v>60165.480842277117</v>
      </c>
      <c r="I220" s="6">
        <f t="shared" si="36"/>
        <v>13013.519157722883</v>
      </c>
      <c r="J220" s="9">
        <f t="shared" si="29"/>
        <v>69149.049584374341</v>
      </c>
      <c r="K220" s="9">
        <f t="shared" si="30"/>
        <v>34477.818083578844</v>
      </c>
      <c r="L220" s="9">
        <f t="shared" si="31"/>
        <v>17190.69093428252</v>
      </c>
      <c r="M220" s="9">
        <f t="shared" si="32"/>
        <v>0</v>
      </c>
      <c r="N220" s="9">
        <f t="shared" si="33"/>
        <v>0</v>
      </c>
      <c r="O220" s="18">
        <f t="shared" si="34"/>
        <v>0</v>
      </c>
    </row>
    <row r="221" spans="1:15" x14ac:dyDescent="0.25">
      <c r="A221" s="3"/>
      <c r="B221" s="3"/>
      <c r="C221" s="3"/>
      <c r="D221" s="3"/>
      <c r="E221" s="10">
        <v>218</v>
      </c>
      <c r="F221" s="7">
        <v>48245</v>
      </c>
      <c r="G221" s="8">
        <f t="shared" si="28"/>
        <v>73179</v>
      </c>
      <c r="H221" s="6">
        <f t="shared" si="35"/>
        <v>60165.480842277117</v>
      </c>
      <c r="I221" s="6">
        <f t="shared" si="36"/>
        <v>13013.519157722883</v>
      </c>
      <c r="J221" s="9">
        <f t="shared" si="29"/>
        <v>68351.614086696223</v>
      </c>
      <c r="K221" s="9">
        <f t="shared" si="30"/>
        <v>34080.215568611711</v>
      </c>
      <c r="L221" s="9">
        <f t="shared" si="31"/>
        <v>16992.445734051911</v>
      </c>
      <c r="M221" s="9">
        <f t="shared" si="32"/>
        <v>0</v>
      </c>
      <c r="N221" s="9">
        <f t="shared" si="33"/>
        <v>0</v>
      </c>
      <c r="O221" s="18">
        <f t="shared" si="34"/>
        <v>0</v>
      </c>
    </row>
    <row r="222" spans="1:15" x14ac:dyDescent="0.25">
      <c r="A222" s="3"/>
      <c r="B222" s="3"/>
      <c r="C222" s="3"/>
      <c r="D222" s="3"/>
      <c r="E222" s="10">
        <v>219</v>
      </c>
      <c r="F222" s="7">
        <v>48274</v>
      </c>
      <c r="G222" s="8">
        <f t="shared" si="28"/>
        <v>73179</v>
      </c>
      <c r="H222" s="6">
        <f t="shared" si="35"/>
        <v>60165.480842277117</v>
      </c>
      <c r="I222" s="6">
        <f t="shared" si="36"/>
        <v>13013.519157722883</v>
      </c>
      <c r="J222" s="9">
        <f t="shared" si="29"/>
        <v>67563.374715020967</v>
      </c>
      <c r="K222" s="9">
        <f t="shared" si="30"/>
        <v>33687.198255629366</v>
      </c>
      <c r="L222" s="9">
        <f t="shared" si="31"/>
        <v>16796.48672229184</v>
      </c>
      <c r="M222" s="9">
        <f t="shared" si="32"/>
        <v>0</v>
      </c>
      <c r="N222" s="9">
        <f t="shared" si="33"/>
        <v>0</v>
      </c>
      <c r="O222" s="18">
        <f t="shared" si="34"/>
        <v>0</v>
      </c>
    </row>
    <row r="223" spans="1:15" x14ac:dyDescent="0.25">
      <c r="A223" s="3"/>
      <c r="B223" s="3"/>
      <c r="C223" s="3"/>
      <c r="D223" s="3"/>
      <c r="E223" s="10">
        <v>220</v>
      </c>
      <c r="F223" s="7">
        <v>48305</v>
      </c>
      <c r="G223" s="8">
        <f t="shared" si="28"/>
        <v>73179</v>
      </c>
      <c r="H223" s="6">
        <f t="shared" si="35"/>
        <v>60165.480842277117</v>
      </c>
      <c r="I223" s="6">
        <f t="shared" si="36"/>
        <v>13013.519157722883</v>
      </c>
      <c r="J223" s="9">
        <f t="shared" si="29"/>
        <v>66784.225418472124</v>
      </c>
      <c r="K223" s="9">
        <f t="shared" si="30"/>
        <v>33298.713267508436</v>
      </c>
      <c r="L223" s="9">
        <f t="shared" si="31"/>
        <v>16602.787534390616</v>
      </c>
      <c r="M223" s="9">
        <f t="shared" si="32"/>
        <v>0</v>
      </c>
      <c r="N223" s="9">
        <f t="shared" si="33"/>
        <v>0</v>
      </c>
      <c r="O223" s="18">
        <f t="shared" si="34"/>
        <v>0</v>
      </c>
    </row>
    <row r="224" spans="1:15" x14ac:dyDescent="0.25">
      <c r="A224" s="3"/>
      <c r="B224" s="3"/>
      <c r="C224" s="3"/>
      <c r="D224" s="3"/>
      <c r="E224" s="10">
        <v>221</v>
      </c>
      <c r="F224" s="7">
        <v>48335</v>
      </c>
      <c r="G224" s="8">
        <f t="shared" si="28"/>
        <v>73179</v>
      </c>
      <c r="H224" s="6">
        <f t="shared" si="35"/>
        <v>60165.480842277117</v>
      </c>
      <c r="I224" s="6">
        <f t="shared" si="36"/>
        <v>13013.519157722883</v>
      </c>
      <c r="J224" s="9">
        <f t="shared" si="29"/>
        <v>66014.061369165196</v>
      </c>
      <c r="K224" s="9">
        <f t="shared" si="30"/>
        <v>32914.708336911135</v>
      </c>
      <c r="L224" s="9">
        <f t="shared" si="31"/>
        <v>16411.322109776556</v>
      </c>
      <c r="M224" s="9">
        <f t="shared" si="32"/>
        <v>0</v>
      </c>
      <c r="N224" s="9">
        <f t="shared" si="33"/>
        <v>0</v>
      </c>
      <c r="O224" s="18">
        <f t="shared" si="34"/>
        <v>0</v>
      </c>
    </row>
    <row r="225" spans="1:15" x14ac:dyDescent="0.25">
      <c r="A225" s="3"/>
      <c r="B225" s="3"/>
      <c r="C225" s="3"/>
      <c r="D225" s="3"/>
      <c r="E225" s="10">
        <v>222</v>
      </c>
      <c r="F225" s="7">
        <v>48366</v>
      </c>
      <c r="G225" s="8">
        <f t="shared" si="28"/>
        <v>73179</v>
      </c>
      <c r="H225" s="6">
        <f t="shared" si="35"/>
        <v>60165.480842277117</v>
      </c>
      <c r="I225" s="6">
        <f t="shared" si="36"/>
        <v>13013.519157722883</v>
      </c>
      <c r="J225" s="9">
        <f t="shared" si="29"/>
        <v>65252.778948103987</v>
      </c>
      <c r="K225" s="9">
        <f t="shared" si="30"/>
        <v>32535.13179925318</v>
      </c>
      <c r="L225" s="9">
        <f t="shared" si="31"/>
        <v>16222.064688411752</v>
      </c>
      <c r="M225" s="9">
        <f t="shared" si="32"/>
        <v>0</v>
      </c>
      <c r="N225" s="9">
        <f t="shared" si="33"/>
        <v>0</v>
      </c>
      <c r="O225" s="18">
        <f t="shared" si="34"/>
        <v>0</v>
      </c>
    </row>
    <row r="226" spans="1:15" x14ac:dyDescent="0.25">
      <c r="A226" s="3"/>
      <c r="B226" s="3"/>
      <c r="C226" s="3"/>
      <c r="D226" s="3"/>
      <c r="E226" s="10">
        <v>223</v>
      </c>
      <c r="F226" s="7">
        <v>48396</v>
      </c>
      <c r="G226" s="8">
        <f t="shared" si="28"/>
        <v>73179</v>
      </c>
      <c r="H226" s="6">
        <f t="shared" si="35"/>
        <v>60165.480842277117</v>
      </c>
      <c r="I226" s="6">
        <f t="shared" si="36"/>
        <v>13013.519157722883</v>
      </c>
      <c r="J226" s="9">
        <f t="shared" si="29"/>
        <v>64500.275731239519</v>
      </c>
      <c r="K226" s="9">
        <f t="shared" si="30"/>
        <v>32159.932585752733</v>
      </c>
      <c r="L226" s="9">
        <f t="shared" si="31"/>
        <v>16034.989807326278</v>
      </c>
      <c r="M226" s="9">
        <f t="shared" si="32"/>
        <v>0</v>
      </c>
      <c r="N226" s="9">
        <f t="shared" si="33"/>
        <v>0</v>
      </c>
      <c r="O226" s="18">
        <f t="shared" si="34"/>
        <v>0</v>
      </c>
    </row>
    <row r="227" spans="1:15" x14ac:dyDescent="0.25">
      <c r="A227" s="3"/>
      <c r="B227" s="3"/>
      <c r="C227" s="3"/>
      <c r="D227" s="3"/>
      <c r="E227" s="10">
        <v>224</v>
      </c>
      <c r="F227" s="7">
        <v>48427</v>
      </c>
      <c r="G227" s="8">
        <f t="shared" si="28"/>
        <v>73179</v>
      </c>
      <c r="H227" s="6">
        <f t="shared" si="35"/>
        <v>60165.480842277117</v>
      </c>
      <c r="I227" s="6">
        <f t="shared" si="36"/>
        <v>13013.519157722883</v>
      </c>
      <c r="J227" s="9">
        <f t="shared" si="29"/>
        <v>63756.450475689802</v>
      </c>
      <c r="K227" s="9">
        <f t="shared" si="30"/>
        <v>31789.060216559537</v>
      </c>
      <c r="L227" s="9">
        <f t="shared" si="31"/>
        <v>15850.072297192368</v>
      </c>
      <c r="M227" s="9">
        <f t="shared" si="32"/>
        <v>0</v>
      </c>
      <c r="N227" s="9">
        <f t="shared" si="33"/>
        <v>0</v>
      </c>
      <c r="O227" s="18">
        <f t="shared" si="34"/>
        <v>0</v>
      </c>
    </row>
    <row r="228" spans="1:15" x14ac:dyDescent="0.25">
      <c r="A228" s="3"/>
      <c r="B228" s="3"/>
      <c r="C228" s="3"/>
      <c r="D228" s="3"/>
      <c r="E228" s="10">
        <v>225</v>
      </c>
      <c r="F228" s="7">
        <v>48458</v>
      </c>
      <c r="G228" s="8">
        <f t="shared" si="28"/>
        <v>73179</v>
      </c>
      <c r="H228" s="6">
        <f t="shared" si="35"/>
        <v>60165.480842277117</v>
      </c>
      <c r="I228" s="6">
        <f t="shared" si="36"/>
        <v>13013.519157722883</v>
      </c>
      <c r="J228" s="9">
        <f t="shared" si="29"/>
        <v>63021.203106118424</v>
      </c>
      <c r="K228" s="9">
        <f t="shared" si="30"/>
        <v>31422.4647939633</v>
      </c>
      <c r="L228" s="9">
        <f t="shared" si="31"/>
        <v>15667.287278938089</v>
      </c>
      <c r="M228" s="9">
        <f t="shared" si="32"/>
        <v>0</v>
      </c>
      <c r="N228" s="9">
        <f t="shared" si="33"/>
        <v>0</v>
      </c>
      <c r="O228" s="18">
        <f t="shared" si="34"/>
        <v>0</v>
      </c>
    </row>
    <row r="229" spans="1:15" x14ac:dyDescent="0.25">
      <c r="A229" s="3"/>
      <c r="B229" s="3"/>
      <c r="C229" s="3"/>
      <c r="D229" s="3"/>
      <c r="E229" s="10">
        <v>226</v>
      </c>
      <c r="F229" s="7">
        <v>48488</v>
      </c>
      <c r="G229" s="8">
        <f t="shared" si="28"/>
        <v>73179</v>
      </c>
      <c r="H229" s="6">
        <f t="shared" si="35"/>
        <v>60165.480842277117</v>
      </c>
      <c r="I229" s="6">
        <f t="shared" si="36"/>
        <v>13013.519157722883</v>
      </c>
      <c r="J229" s="9">
        <f t="shared" si="29"/>
        <v>62294.434701270271</v>
      </c>
      <c r="K229" s="9">
        <f t="shared" si="30"/>
        <v>31060.096995680356</v>
      </c>
      <c r="L229" s="9">
        <f t="shared" si="31"/>
        <v>15486.610160400089</v>
      </c>
      <c r="M229" s="9">
        <f t="shared" si="32"/>
        <v>0</v>
      </c>
      <c r="N229" s="9">
        <f t="shared" si="33"/>
        <v>0</v>
      </c>
      <c r="O229" s="18">
        <f t="shared" si="34"/>
        <v>0</v>
      </c>
    </row>
    <row r="230" spans="1:15" x14ac:dyDescent="0.25">
      <c r="A230" s="3"/>
      <c r="B230" s="3"/>
      <c r="C230" s="3"/>
      <c r="D230" s="3"/>
      <c r="E230" s="10">
        <v>227</v>
      </c>
      <c r="F230" s="7">
        <v>48519</v>
      </c>
      <c r="G230" s="8">
        <f t="shared" si="28"/>
        <v>73179</v>
      </c>
      <c r="H230" s="6">
        <f t="shared" si="35"/>
        <v>60165.480842277117</v>
      </c>
      <c r="I230" s="6">
        <f t="shared" si="36"/>
        <v>13013.519157722883</v>
      </c>
      <c r="J230" s="9">
        <f t="shared" si="29"/>
        <v>61576.047480662535</v>
      </c>
      <c r="K230" s="9">
        <f t="shared" si="30"/>
        <v>30701.908068217814</v>
      </c>
      <c r="L230" s="9">
        <f t="shared" si="31"/>
        <v>15308.016633014911</v>
      </c>
      <c r="M230" s="9">
        <f t="shared" si="32"/>
        <v>0</v>
      </c>
      <c r="N230" s="9">
        <f t="shared" si="33"/>
        <v>0</v>
      </c>
      <c r="O230" s="18">
        <f t="shared" si="34"/>
        <v>0</v>
      </c>
    </row>
    <row r="231" spans="1:15" x14ac:dyDescent="0.25">
      <c r="A231" s="3"/>
      <c r="B231" s="3"/>
      <c r="C231" s="3"/>
      <c r="D231" s="3"/>
      <c r="E231" s="10">
        <v>228</v>
      </c>
      <c r="F231" s="7">
        <v>48549</v>
      </c>
      <c r="G231" s="8">
        <f t="shared" si="28"/>
        <v>73179</v>
      </c>
      <c r="H231" s="6">
        <f t="shared" si="35"/>
        <v>63173.754884390975</v>
      </c>
      <c r="I231" s="6">
        <f t="shared" si="36"/>
        <v>10005.245115609025</v>
      </c>
      <c r="J231" s="9">
        <f t="shared" si="29"/>
        <v>46795.850488295975</v>
      </c>
      <c r="K231" s="9">
        <f t="shared" si="30"/>
        <v>23332.48005430878</v>
      </c>
      <c r="L231" s="9">
        <f t="shared" si="31"/>
        <v>11633.608959001118</v>
      </c>
      <c r="M231" s="9">
        <f t="shared" si="32"/>
        <v>0</v>
      </c>
      <c r="N231" s="9">
        <f t="shared" si="33"/>
        <v>0</v>
      </c>
      <c r="O231" s="18">
        <f t="shared" si="34"/>
        <v>0</v>
      </c>
    </row>
    <row r="232" spans="1:15" x14ac:dyDescent="0.25">
      <c r="A232" s="3"/>
      <c r="B232" s="3"/>
      <c r="C232" s="3"/>
      <c r="D232" s="3"/>
      <c r="E232" s="10">
        <v>229</v>
      </c>
      <c r="F232" s="7">
        <v>48580</v>
      </c>
      <c r="G232" s="8">
        <f t="shared" si="28"/>
        <v>73179</v>
      </c>
      <c r="H232" s="6">
        <f t="shared" si="35"/>
        <v>63173.754884390975</v>
      </c>
      <c r="I232" s="6">
        <f t="shared" si="36"/>
        <v>10005.245115609025</v>
      </c>
      <c r="J232" s="9">
        <f t="shared" si="29"/>
        <v>46256.194881346928</v>
      </c>
      <c r="K232" s="9">
        <f t="shared" si="30"/>
        <v>23063.406972957608</v>
      </c>
      <c r="L232" s="9">
        <f t="shared" si="31"/>
        <v>11499.44872388908</v>
      </c>
      <c r="M232" s="9">
        <f t="shared" si="32"/>
        <v>0</v>
      </c>
      <c r="N232" s="9">
        <f t="shared" si="33"/>
        <v>0</v>
      </c>
      <c r="O232" s="18">
        <f t="shared" si="34"/>
        <v>0</v>
      </c>
    </row>
    <row r="233" spans="1:15" x14ac:dyDescent="0.25">
      <c r="A233" s="3"/>
      <c r="B233" s="3"/>
      <c r="C233" s="3"/>
      <c r="D233" s="3"/>
      <c r="E233" s="10">
        <v>230</v>
      </c>
      <c r="F233" s="7">
        <v>48611</v>
      </c>
      <c r="G233" s="8">
        <f t="shared" si="28"/>
        <v>73179</v>
      </c>
      <c r="H233" s="6">
        <f t="shared" si="35"/>
        <v>63173.754884390975</v>
      </c>
      <c r="I233" s="6">
        <f t="shared" si="36"/>
        <v>10005.245115609025</v>
      </c>
      <c r="J233" s="9">
        <f t="shared" si="29"/>
        <v>45722.762650425298</v>
      </c>
      <c r="K233" s="9">
        <f t="shared" si="30"/>
        <v>22797.436876070122</v>
      </c>
      <c r="L233" s="9">
        <f t="shared" si="31"/>
        <v>11366.835641406009</v>
      </c>
      <c r="M233" s="9">
        <f t="shared" si="32"/>
        <v>0</v>
      </c>
      <c r="N233" s="9">
        <f t="shared" si="33"/>
        <v>0</v>
      </c>
      <c r="O233" s="18">
        <f t="shared" si="34"/>
        <v>0</v>
      </c>
    </row>
    <row r="234" spans="1:15" x14ac:dyDescent="0.25">
      <c r="A234" s="3"/>
      <c r="B234" s="3"/>
      <c r="C234" s="3"/>
      <c r="D234" s="3"/>
      <c r="E234" s="10">
        <v>231</v>
      </c>
      <c r="F234" s="7">
        <v>48639</v>
      </c>
      <c r="G234" s="8">
        <f t="shared" si="28"/>
        <v>73179</v>
      </c>
      <c r="H234" s="6">
        <f t="shared" si="35"/>
        <v>63173.754884390975</v>
      </c>
      <c r="I234" s="6">
        <f t="shared" si="36"/>
        <v>10005.245115609025</v>
      </c>
      <c r="J234" s="9">
        <f t="shared" si="29"/>
        <v>45195.482026779537</v>
      </c>
      <c r="K234" s="9">
        <f t="shared" si="30"/>
        <v>22534.533979640975</v>
      </c>
      <c r="L234" s="9">
        <f t="shared" si="31"/>
        <v>11235.751869594076</v>
      </c>
      <c r="M234" s="9">
        <f t="shared" si="32"/>
        <v>0</v>
      </c>
      <c r="N234" s="9">
        <f t="shared" si="33"/>
        <v>0</v>
      </c>
      <c r="O234" s="18">
        <f t="shared" si="34"/>
        <v>0</v>
      </c>
    </row>
    <row r="235" spans="1:15" x14ac:dyDescent="0.25">
      <c r="A235" s="3"/>
      <c r="B235" s="3"/>
      <c r="C235" s="3"/>
      <c r="D235" s="3"/>
      <c r="E235" s="10">
        <v>232</v>
      </c>
      <c r="F235" s="7">
        <v>48670</v>
      </c>
      <c r="G235" s="8">
        <f t="shared" si="28"/>
        <v>73179</v>
      </c>
      <c r="H235" s="6">
        <f t="shared" si="35"/>
        <v>63173.754884390975</v>
      </c>
      <c r="I235" s="6">
        <f t="shared" si="36"/>
        <v>10005.245115609025</v>
      </c>
      <c r="J235" s="9">
        <f t="shared" si="29"/>
        <v>44674.282069304325</v>
      </c>
      <c r="K235" s="9">
        <f t="shared" si="30"/>
        <v>22274.662912330452</v>
      </c>
      <c r="L235" s="9">
        <f t="shared" si="31"/>
        <v>11106.179772251146</v>
      </c>
      <c r="M235" s="9">
        <f t="shared" si="32"/>
        <v>0</v>
      </c>
      <c r="N235" s="9">
        <f t="shared" si="33"/>
        <v>0</v>
      </c>
      <c r="O235" s="18">
        <f t="shared" si="34"/>
        <v>0</v>
      </c>
    </row>
    <row r="236" spans="1:15" x14ac:dyDescent="0.25">
      <c r="A236" s="3"/>
      <c r="B236" s="3"/>
      <c r="C236" s="3"/>
      <c r="D236" s="3"/>
      <c r="E236" s="10">
        <v>233</v>
      </c>
      <c r="F236" s="7">
        <v>48700</v>
      </c>
      <c r="G236" s="8">
        <f t="shared" si="28"/>
        <v>73179</v>
      </c>
      <c r="H236" s="6">
        <f t="shared" si="35"/>
        <v>63173.754884390975</v>
      </c>
      <c r="I236" s="6">
        <f t="shared" si="36"/>
        <v>10005.245115609025</v>
      </c>
      <c r="J236" s="9">
        <f t="shared" si="29"/>
        <v>44159.092654996028</v>
      </c>
      <c r="K236" s="9">
        <f t="shared" si="30"/>
        <v>22017.788710705554</v>
      </c>
      <c r="L236" s="9">
        <f t="shared" si="31"/>
        <v>10978.101916557969</v>
      </c>
      <c r="M236" s="9">
        <f t="shared" si="32"/>
        <v>0</v>
      </c>
      <c r="N236" s="9">
        <f t="shared" si="33"/>
        <v>0</v>
      </c>
      <c r="O236" s="18">
        <f t="shared" si="34"/>
        <v>0</v>
      </c>
    </row>
    <row r="237" spans="1:15" x14ac:dyDescent="0.25">
      <c r="A237" s="3"/>
      <c r="B237" s="3"/>
      <c r="C237" s="3"/>
      <c r="D237" s="3"/>
      <c r="E237" s="10">
        <v>234</v>
      </c>
      <c r="F237" s="7">
        <v>48731</v>
      </c>
      <c r="G237" s="8">
        <f t="shared" si="28"/>
        <v>73179</v>
      </c>
      <c r="H237" s="6">
        <f t="shared" si="35"/>
        <v>63173.754884390975</v>
      </c>
      <c r="I237" s="6">
        <f t="shared" si="36"/>
        <v>10005.245115609025</v>
      </c>
      <c r="J237" s="9">
        <f t="shared" si="29"/>
        <v>43649.844469518321</v>
      </c>
      <c r="K237" s="9">
        <f t="shared" si="30"/>
        <v>21763.876814535968</v>
      </c>
      <c r="L237" s="9">
        <f t="shared" si="31"/>
        <v>10851.501070732755</v>
      </c>
      <c r="M237" s="9">
        <f t="shared" si="32"/>
        <v>0</v>
      </c>
      <c r="N237" s="9">
        <f t="shared" si="33"/>
        <v>0</v>
      </c>
      <c r="O237" s="18">
        <f t="shared" si="34"/>
        <v>0</v>
      </c>
    </row>
    <row r="238" spans="1:15" x14ac:dyDescent="0.25">
      <c r="A238" s="3"/>
      <c r="B238" s="3"/>
      <c r="C238" s="3"/>
      <c r="D238" s="3"/>
      <c r="E238" s="10">
        <v>235</v>
      </c>
      <c r="F238" s="7">
        <v>48761</v>
      </c>
      <c r="G238" s="8">
        <f t="shared" si="28"/>
        <v>73179</v>
      </c>
      <c r="H238" s="6">
        <f t="shared" si="35"/>
        <v>63173.754884390975</v>
      </c>
      <c r="I238" s="6">
        <f t="shared" si="36"/>
        <v>10005.245115609025</v>
      </c>
      <c r="J238" s="9">
        <f t="shared" si="29"/>
        <v>43146.468997876429</v>
      </c>
      <c r="K238" s="9">
        <f t="shared" si="30"/>
        <v>21512.893062144281</v>
      </c>
      <c r="L238" s="9">
        <f t="shared" si="31"/>
        <v>10726.360201712771</v>
      </c>
      <c r="M238" s="9">
        <f t="shared" si="32"/>
        <v>0</v>
      </c>
      <c r="N238" s="9">
        <f t="shared" si="33"/>
        <v>0</v>
      </c>
      <c r="O238" s="18">
        <f t="shared" si="34"/>
        <v>0</v>
      </c>
    </row>
    <row r="239" spans="1:15" x14ac:dyDescent="0.25">
      <c r="A239" s="3"/>
      <c r="B239" s="3"/>
      <c r="C239" s="3"/>
      <c r="D239" s="3"/>
      <c r="E239" s="10">
        <v>236</v>
      </c>
      <c r="F239" s="7">
        <v>48792</v>
      </c>
      <c r="G239" s="8">
        <f t="shared" si="28"/>
        <v>73179</v>
      </c>
      <c r="H239" s="6">
        <f t="shared" si="35"/>
        <v>63173.754884390975</v>
      </c>
      <c r="I239" s="6">
        <f t="shared" si="36"/>
        <v>10005.245115609025</v>
      </c>
      <c r="J239" s="9">
        <f t="shared" si="29"/>
        <v>42648.898515199107</v>
      </c>
      <c r="K239" s="9">
        <f t="shared" si="30"/>
        <v>21264.803685809831</v>
      </c>
      <c r="L239" s="9">
        <f t="shared" si="31"/>
        <v>10602.662472862705</v>
      </c>
      <c r="M239" s="9">
        <f t="shared" si="32"/>
        <v>0</v>
      </c>
      <c r="N239" s="9">
        <f t="shared" si="33"/>
        <v>0</v>
      </c>
      <c r="O239" s="18">
        <f t="shared" si="34"/>
        <v>0</v>
      </c>
    </row>
    <row r="240" spans="1:15" x14ac:dyDescent="0.25">
      <c r="A240" s="3"/>
      <c r="B240" s="3"/>
      <c r="C240" s="3"/>
      <c r="D240" s="3"/>
      <c r="E240" s="10">
        <v>237</v>
      </c>
      <c r="F240" s="7">
        <v>48823</v>
      </c>
      <c r="G240" s="8">
        <f t="shared" si="28"/>
        <v>73179</v>
      </c>
      <c r="H240" s="6">
        <f t="shared" si="35"/>
        <v>63173.754884390975</v>
      </c>
      <c r="I240" s="6">
        <f t="shared" si="36"/>
        <v>10005.245115609025</v>
      </c>
      <c r="J240" s="9">
        <f t="shared" si="29"/>
        <v>42157.066077626791</v>
      </c>
      <c r="K240" s="9">
        <f t="shared" si="30"/>
        <v>21019.575307225536</v>
      </c>
      <c r="L240" s="9">
        <f t="shared" si="31"/>
        <v>10480.391241709429</v>
      </c>
      <c r="M240" s="9">
        <f t="shared" si="32"/>
        <v>0</v>
      </c>
      <c r="N240" s="9">
        <f t="shared" si="33"/>
        <v>0</v>
      </c>
      <c r="O240" s="18">
        <f t="shared" si="34"/>
        <v>0</v>
      </c>
    </row>
    <row r="241" spans="1:15" x14ac:dyDescent="0.25">
      <c r="A241" s="3"/>
      <c r="B241" s="3"/>
      <c r="C241" s="3"/>
      <c r="D241" s="3"/>
      <c r="E241" s="10">
        <v>238</v>
      </c>
      <c r="F241" s="7">
        <v>48853</v>
      </c>
      <c r="G241" s="8">
        <f t="shared" si="28"/>
        <v>73179</v>
      </c>
      <c r="H241" s="6">
        <f t="shared" si="35"/>
        <v>63173.754884390975</v>
      </c>
      <c r="I241" s="6">
        <f t="shared" si="36"/>
        <v>10005.245115609025</v>
      </c>
      <c r="J241" s="9">
        <f t="shared" si="29"/>
        <v>41670.905513304897</v>
      </c>
      <c r="K241" s="9">
        <f t="shared" si="30"/>
        <v>20777.174933007118</v>
      </c>
      <c r="L241" s="9">
        <f t="shared" si="31"/>
        <v>10359.530057702894</v>
      </c>
      <c r="M241" s="9">
        <f t="shared" si="32"/>
        <v>0</v>
      </c>
      <c r="N241" s="9">
        <f t="shared" si="33"/>
        <v>0</v>
      </c>
      <c r="O241" s="18">
        <f t="shared" si="34"/>
        <v>0</v>
      </c>
    </row>
    <row r="242" spans="1:15" x14ac:dyDescent="0.25">
      <c r="A242" s="3"/>
      <c r="B242" s="3"/>
      <c r="C242" s="3"/>
      <c r="D242" s="3"/>
      <c r="E242" s="10">
        <v>239</v>
      </c>
      <c r="F242" s="7">
        <v>48884</v>
      </c>
      <c r="G242" s="8">
        <f t="shared" si="28"/>
        <v>73179</v>
      </c>
      <c r="H242" s="6">
        <f t="shared" si="35"/>
        <v>63173.754884390975</v>
      </c>
      <c r="I242" s="6">
        <f t="shared" si="36"/>
        <v>10005.245115609025</v>
      </c>
      <c r="J242" s="9">
        <f t="shared" si="29"/>
        <v>41190.351413480945</v>
      </c>
      <c r="K242" s="9">
        <f t="shared" si="30"/>
        <v>20537.56995025415</v>
      </c>
      <c r="L242" s="9">
        <f t="shared" si="31"/>
        <v>10240.062660002861</v>
      </c>
      <c r="M242" s="9">
        <f t="shared" si="32"/>
        <v>0</v>
      </c>
      <c r="N242" s="9">
        <f t="shared" si="33"/>
        <v>0</v>
      </c>
      <c r="O242" s="18">
        <f t="shared" si="34"/>
        <v>0</v>
      </c>
    </row>
    <row r="243" spans="1:15" x14ac:dyDescent="0.25">
      <c r="A243" s="3"/>
      <c r="B243" s="3"/>
      <c r="C243" s="3"/>
      <c r="D243" s="3"/>
      <c r="E243" s="10">
        <v>240</v>
      </c>
      <c r="F243" s="7">
        <v>48914</v>
      </c>
      <c r="G243" s="8">
        <f t="shared" si="28"/>
        <v>73179</v>
      </c>
      <c r="H243" s="6">
        <f t="shared" si="35"/>
        <v>66332.442628610515</v>
      </c>
      <c r="I243" s="6">
        <f t="shared" si="36"/>
        <v>6846.5573713894846</v>
      </c>
      <c r="J243" s="9">
        <f t="shared" si="29"/>
        <v>27861.376906312082</v>
      </c>
      <c r="K243" s="9">
        <f t="shared" si="30"/>
        <v>13891.723607303491</v>
      </c>
      <c r="L243" s="9">
        <f t="shared" si="31"/>
        <v>6926.4338740556959</v>
      </c>
      <c r="M243" s="9">
        <f t="shared" si="32"/>
        <v>0</v>
      </c>
      <c r="N243" s="9">
        <f t="shared" si="33"/>
        <v>0</v>
      </c>
      <c r="O243" s="18">
        <f t="shared" si="34"/>
        <v>0</v>
      </c>
    </row>
    <row r="244" spans="1:15" x14ac:dyDescent="0.25">
      <c r="A244" s="3"/>
      <c r="B244" s="3"/>
      <c r="C244" s="3"/>
      <c r="D244" s="3"/>
      <c r="E244" s="10">
        <v>241</v>
      </c>
      <c r="F244" s="7">
        <v>48945</v>
      </c>
      <c r="G244" s="8">
        <f t="shared" si="28"/>
        <v>73179</v>
      </c>
      <c r="H244" s="6">
        <f t="shared" si="35"/>
        <v>66332.442628610515</v>
      </c>
      <c r="I244" s="6">
        <f t="shared" si="36"/>
        <v>6846.5573713894846</v>
      </c>
      <c r="J244" s="9">
        <f t="shared" si="29"/>
        <v>27540.076019418862</v>
      </c>
      <c r="K244" s="9">
        <f t="shared" si="30"/>
        <v>13731.522511337882</v>
      </c>
      <c r="L244" s="9">
        <f t="shared" si="31"/>
        <v>0</v>
      </c>
      <c r="M244" s="9">
        <f t="shared" si="32"/>
        <v>0</v>
      </c>
      <c r="N244" s="9">
        <f t="shared" si="33"/>
        <v>0</v>
      </c>
      <c r="O244" s="18">
        <f t="shared" si="34"/>
        <v>0</v>
      </c>
    </row>
    <row r="245" spans="1:15" x14ac:dyDescent="0.25">
      <c r="A245" s="3"/>
      <c r="B245" s="3"/>
      <c r="C245" s="3"/>
      <c r="D245" s="3"/>
      <c r="E245" s="10">
        <v>242</v>
      </c>
      <c r="F245" s="7">
        <v>48976</v>
      </c>
      <c r="G245" s="8">
        <f t="shared" si="28"/>
        <v>73179</v>
      </c>
      <c r="H245" s="6">
        <f t="shared" si="35"/>
        <v>66332.442628610515</v>
      </c>
      <c r="I245" s="6">
        <f t="shared" si="36"/>
        <v>6846.5573713894846</v>
      </c>
      <c r="J245" s="9">
        <f t="shared" si="29"/>
        <v>27222.480414582067</v>
      </c>
      <c r="K245" s="9">
        <f t="shared" si="30"/>
        <v>13573.168874469073</v>
      </c>
      <c r="L245" s="9">
        <f t="shared" si="31"/>
        <v>0</v>
      </c>
      <c r="M245" s="9">
        <f t="shared" si="32"/>
        <v>0</v>
      </c>
      <c r="N245" s="9">
        <f t="shared" si="33"/>
        <v>0</v>
      </c>
      <c r="O245" s="18">
        <f t="shared" si="34"/>
        <v>0</v>
      </c>
    </row>
    <row r="246" spans="1:15" x14ac:dyDescent="0.25">
      <c r="A246" s="3"/>
      <c r="B246" s="3"/>
      <c r="C246" s="3"/>
      <c r="D246" s="3"/>
      <c r="E246" s="10">
        <v>243</v>
      </c>
      <c r="F246" s="7">
        <v>49004</v>
      </c>
      <c r="G246" s="8">
        <f t="shared" si="28"/>
        <v>73179</v>
      </c>
      <c r="H246" s="6">
        <f t="shared" si="35"/>
        <v>66332.442628610515</v>
      </c>
      <c r="I246" s="6">
        <f t="shared" si="36"/>
        <v>6846.5573713894846</v>
      </c>
      <c r="J246" s="9">
        <f t="shared" si="29"/>
        <v>26908.547362025107</v>
      </c>
      <c r="K246" s="9">
        <f t="shared" si="30"/>
        <v>13416.641391567453</v>
      </c>
      <c r="L246" s="9">
        <f t="shared" si="31"/>
        <v>0</v>
      </c>
      <c r="M246" s="9">
        <f t="shared" si="32"/>
        <v>0</v>
      </c>
      <c r="N246" s="9">
        <f t="shared" si="33"/>
        <v>0</v>
      </c>
      <c r="O246" s="18">
        <f t="shared" si="34"/>
        <v>0</v>
      </c>
    </row>
    <row r="247" spans="1:15" x14ac:dyDescent="0.25">
      <c r="A247" s="3"/>
      <c r="B247" s="3"/>
      <c r="C247" s="3"/>
      <c r="D247" s="3"/>
      <c r="E247" s="10">
        <v>244</v>
      </c>
      <c r="F247" s="7">
        <v>49035</v>
      </c>
      <c r="G247" s="8">
        <f t="shared" si="28"/>
        <v>73179</v>
      </c>
      <c r="H247" s="6">
        <f t="shared" si="35"/>
        <v>66332.442628610515</v>
      </c>
      <c r="I247" s="6">
        <f t="shared" si="36"/>
        <v>6846.5573713894846</v>
      </c>
      <c r="J247" s="9">
        <f t="shared" si="29"/>
        <v>26598.234624736513</v>
      </c>
      <c r="K247" s="9">
        <f t="shared" si="30"/>
        <v>13261.919003196825</v>
      </c>
      <c r="L247" s="9">
        <f t="shared" si="31"/>
        <v>0</v>
      </c>
      <c r="M247" s="9">
        <f t="shared" si="32"/>
        <v>0</v>
      </c>
      <c r="N247" s="9">
        <f t="shared" si="33"/>
        <v>0</v>
      </c>
      <c r="O247" s="18">
        <f t="shared" si="34"/>
        <v>0</v>
      </c>
    </row>
    <row r="248" spans="1:15" x14ac:dyDescent="0.25">
      <c r="A248" s="3"/>
      <c r="B248" s="3"/>
      <c r="C248" s="3"/>
      <c r="D248" s="3"/>
      <c r="E248" s="10">
        <v>245</v>
      </c>
      <c r="F248" s="7">
        <v>49065</v>
      </c>
      <c r="G248" s="8">
        <f t="shared" si="28"/>
        <v>73179</v>
      </c>
      <c r="H248" s="6">
        <f t="shared" si="35"/>
        <v>66332.442628610515</v>
      </c>
      <c r="I248" s="6">
        <f t="shared" si="36"/>
        <v>6846.5573713894846</v>
      </c>
      <c r="J248" s="9">
        <f t="shared" si="29"/>
        <v>26291.500452787328</v>
      </c>
      <c r="K248" s="9">
        <f t="shared" si="30"/>
        <v>13108.980892781045</v>
      </c>
      <c r="L248" s="9">
        <f t="shared" si="31"/>
        <v>0</v>
      </c>
      <c r="M248" s="9">
        <f t="shared" si="32"/>
        <v>0</v>
      </c>
      <c r="N248" s="9">
        <f t="shared" si="33"/>
        <v>0</v>
      </c>
      <c r="O248" s="18">
        <f t="shared" si="34"/>
        <v>0</v>
      </c>
    </row>
    <row r="249" spans="1:15" x14ac:dyDescent="0.25">
      <c r="A249" s="3"/>
      <c r="B249" s="3"/>
      <c r="C249" s="3"/>
      <c r="D249" s="3"/>
      <c r="E249" s="10">
        <v>246</v>
      </c>
      <c r="F249" s="7">
        <v>49096</v>
      </c>
      <c r="G249" s="8">
        <f t="shared" si="28"/>
        <v>73179</v>
      </c>
      <c r="H249" s="6">
        <f t="shared" si="35"/>
        <v>66332.442628610515</v>
      </c>
      <c r="I249" s="6">
        <f t="shared" si="36"/>
        <v>6846.5573713894846</v>
      </c>
      <c r="J249" s="9">
        <f t="shared" si="29"/>
        <v>25988.303577713992</v>
      </c>
      <c r="K249" s="9">
        <f t="shared" si="30"/>
        <v>12957.806483803337</v>
      </c>
      <c r="L249" s="9">
        <f t="shared" si="31"/>
        <v>0</v>
      </c>
      <c r="M249" s="9">
        <f t="shared" si="32"/>
        <v>0</v>
      </c>
      <c r="N249" s="9">
        <f t="shared" si="33"/>
        <v>0</v>
      </c>
      <c r="O249" s="18">
        <f t="shared" si="34"/>
        <v>0</v>
      </c>
    </row>
    <row r="250" spans="1:15" x14ac:dyDescent="0.25">
      <c r="A250" s="3"/>
      <c r="B250" s="3"/>
      <c r="C250" s="3"/>
      <c r="D250" s="3"/>
      <c r="E250" s="10">
        <v>247</v>
      </c>
      <c r="F250" s="7">
        <v>49126</v>
      </c>
      <c r="G250" s="8">
        <f t="shared" si="28"/>
        <v>73179</v>
      </c>
      <c r="H250" s="6">
        <f t="shared" si="35"/>
        <v>66332.442628610515</v>
      </c>
      <c r="I250" s="6">
        <f t="shared" si="36"/>
        <v>6846.5573713894846</v>
      </c>
      <c r="J250" s="9">
        <f t="shared" si="29"/>
        <v>25688.603206966058</v>
      </c>
      <c r="K250" s="9">
        <f t="shared" si="30"/>
        <v>12808.375437037896</v>
      </c>
      <c r="L250" s="9">
        <f t="shared" si="31"/>
        <v>0</v>
      </c>
      <c r="M250" s="9">
        <f t="shared" si="32"/>
        <v>0</v>
      </c>
      <c r="N250" s="9">
        <f t="shared" si="33"/>
        <v>0</v>
      </c>
      <c r="O250" s="18">
        <f t="shared" si="34"/>
        <v>0</v>
      </c>
    </row>
    <row r="251" spans="1:15" x14ac:dyDescent="0.25">
      <c r="A251" s="3"/>
      <c r="B251" s="3"/>
      <c r="C251" s="3"/>
      <c r="D251" s="3"/>
      <c r="E251" s="10">
        <v>248</v>
      </c>
      <c r="F251" s="7">
        <v>49157</v>
      </c>
      <c r="G251" s="8">
        <f t="shared" si="28"/>
        <v>73179</v>
      </c>
      <c r="H251" s="6">
        <f t="shared" si="35"/>
        <v>66332.442628610515</v>
      </c>
      <c r="I251" s="6">
        <f t="shared" si="36"/>
        <v>6846.5573713894846</v>
      </c>
      <c r="J251" s="9">
        <f t="shared" si="29"/>
        <v>25392.35901841785</v>
      </c>
      <c r="K251" s="9">
        <f t="shared" si="30"/>
        <v>12660.667647813405</v>
      </c>
      <c r="L251" s="9">
        <f t="shared" si="31"/>
        <v>0</v>
      </c>
      <c r="M251" s="9">
        <f t="shared" si="32"/>
        <v>0</v>
      </c>
      <c r="N251" s="9">
        <f t="shared" si="33"/>
        <v>0</v>
      </c>
      <c r="O251" s="18">
        <f t="shared" si="34"/>
        <v>0</v>
      </c>
    </row>
    <row r="252" spans="1:15" x14ac:dyDescent="0.25">
      <c r="A252" s="3"/>
      <c r="B252" s="3"/>
      <c r="C252" s="3"/>
      <c r="D252" s="3"/>
      <c r="E252" s="10">
        <v>249</v>
      </c>
      <c r="F252" s="7">
        <v>49188</v>
      </c>
      <c r="G252" s="8">
        <f t="shared" si="28"/>
        <v>73179</v>
      </c>
      <c r="H252" s="6">
        <f t="shared" si="35"/>
        <v>66332.442628610515</v>
      </c>
      <c r="I252" s="6">
        <f t="shared" si="36"/>
        <v>6846.5573713894846</v>
      </c>
      <c r="J252" s="9">
        <f t="shared" si="29"/>
        <v>25099.531154943506</v>
      </c>
      <c r="K252" s="9">
        <f t="shared" si="30"/>
        <v>12514.663243308143</v>
      </c>
      <c r="L252" s="9">
        <f t="shared" si="31"/>
        <v>0</v>
      </c>
      <c r="M252" s="9">
        <f t="shared" si="32"/>
        <v>0</v>
      </c>
      <c r="N252" s="9">
        <f t="shared" si="33"/>
        <v>0</v>
      </c>
      <c r="O252" s="18">
        <f t="shared" si="34"/>
        <v>0</v>
      </c>
    </row>
    <row r="253" spans="1:15" x14ac:dyDescent="0.25">
      <c r="A253" s="3"/>
      <c r="B253" s="3"/>
      <c r="C253" s="3"/>
      <c r="D253" s="3"/>
      <c r="E253" s="10">
        <v>250</v>
      </c>
      <c r="F253" s="7">
        <v>49218</v>
      </c>
      <c r="G253" s="8">
        <f t="shared" si="28"/>
        <v>73179</v>
      </c>
      <c r="H253" s="6">
        <f t="shared" si="35"/>
        <v>66332.442628610515</v>
      </c>
      <c r="I253" s="6">
        <f t="shared" si="36"/>
        <v>6846.5573713894846</v>
      </c>
      <c r="J253" s="9">
        <f t="shared" si="29"/>
        <v>24810.080219054536</v>
      </c>
      <c r="K253" s="9">
        <f t="shared" si="30"/>
        <v>12370.342579876253</v>
      </c>
      <c r="L253" s="9">
        <f t="shared" si="31"/>
        <v>0</v>
      </c>
      <c r="M253" s="9">
        <f t="shared" si="32"/>
        <v>0</v>
      </c>
      <c r="N253" s="9">
        <f t="shared" si="33"/>
        <v>0</v>
      </c>
      <c r="O253" s="18">
        <f t="shared" si="34"/>
        <v>0</v>
      </c>
    </row>
    <row r="254" spans="1:15" x14ac:dyDescent="0.25">
      <c r="A254" s="3"/>
      <c r="B254" s="3"/>
      <c r="C254" s="3"/>
      <c r="D254" s="3"/>
      <c r="E254" s="10">
        <v>251</v>
      </c>
      <c r="F254" s="7">
        <v>49249</v>
      </c>
      <c r="G254" s="8">
        <f t="shared" si="28"/>
        <v>73179</v>
      </c>
      <c r="H254" s="6">
        <f t="shared" si="35"/>
        <v>66332.442628610515</v>
      </c>
      <c r="I254" s="6">
        <f t="shared" si="36"/>
        <v>6846.5573713894846</v>
      </c>
      <c r="J254" s="9">
        <f t="shared" si="29"/>
        <v>24523.967267599211</v>
      </c>
      <c r="K254" s="9">
        <f t="shared" si="30"/>
        <v>12227.686240404862</v>
      </c>
      <c r="L254" s="9">
        <f t="shared" si="31"/>
        <v>0</v>
      </c>
      <c r="M254" s="9">
        <f t="shared" si="32"/>
        <v>0</v>
      </c>
      <c r="N254" s="9">
        <f t="shared" si="33"/>
        <v>0</v>
      </c>
      <c r="O254" s="18">
        <f t="shared" si="34"/>
        <v>0</v>
      </c>
    </row>
    <row r="255" spans="1:15" x14ac:dyDescent="0.25">
      <c r="A255" s="3"/>
      <c r="B255" s="3"/>
      <c r="C255" s="3"/>
      <c r="D255" s="3"/>
      <c r="E255" s="10">
        <v>252</v>
      </c>
      <c r="F255" s="7">
        <v>49279</v>
      </c>
      <c r="G255" s="8">
        <f t="shared" si="28"/>
        <v>73179</v>
      </c>
      <c r="H255" s="6">
        <f t="shared" si="35"/>
        <v>69649.064760041045</v>
      </c>
      <c r="I255" s="6">
        <f t="shared" si="36"/>
        <v>3529.9352399589552</v>
      </c>
      <c r="J255" s="9">
        <f t="shared" si="29"/>
        <v>12498.208725525517</v>
      </c>
      <c r="K255" s="9">
        <f t="shared" si="30"/>
        <v>6231.6252992526988</v>
      </c>
      <c r="L255" s="9">
        <f t="shared" si="31"/>
        <v>0</v>
      </c>
      <c r="M255" s="9">
        <f t="shared" si="32"/>
        <v>0</v>
      </c>
      <c r="N255" s="9">
        <f t="shared" si="33"/>
        <v>0</v>
      </c>
      <c r="O255" s="18">
        <f t="shared" si="34"/>
        <v>0</v>
      </c>
    </row>
    <row r="256" spans="1:15" x14ac:dyDescent="0.25">
      <c r="A256" s="3"/>
      <c r="B256" s="3"/>
      <c r="C256" s="3"/>
      <c r="D256" s="3"/>
      <c r="E256" s="10">
        <v>253</v>
      </c>
      <c r="F256" s="7">
        <v>49310</v>
      </c>
      <c r="G256" s="8">
        <f t="shared" si="28"/>
        <v>73179</v>
      </c>
      <c r="H256" s="6">
        <f t="shared" si="35"/>
        <v>69649.064760041045</v>
      </c>
      <c r="I256" s="6">
        <f t="shared" si="36"/>
        <v>3529.9352399589552</v>
      </c>
      <c r="J256" s="9">
        <f t="shared" si="29"/>
        <v>12354.077817652898</v>
      </c>
      <c r="K256" s="9">
        <f t="shared" si="30"/>
        <v>6159.7614160652702</v>
      </c>
      <c r="L256" s="9">
        <f t="shared" si="31"/>
        <v>0</v>
      </c>
      <c r="M256" s="9">
        <f t="shared" si="32"/>
        <v>0</v>
      </c>
      <c r="N256" s="9">
        <f t="shared" si="33"/>
        <v>0</v>
      </c>
      <c r="O256" s="18">
        <f t="shared" si="34"/>
        <v>0</v>
      </c>
    </row>
    <row r="257" spans="1:15" x14ac:dyDescent="0.25">
      <c r="A257" s="3"/>
      <c r="B257" s="3"/>
      <c r="C257" s="3"/>
      <c r="D257" s="3"/>
      <c r="E257" s="10">
        <v>254</v>
      </c>
      <c r="F257" s="7">
        <v>49341</v>
      </c>
      <c r="G257" s="8">
        <f t="shared" si="28"/>
        <v>73179</v>
      </c>
      <c r="H257" s="6">
        <f t="shared" si="35"/>
        <v>69649.064760041045</v>
      </c>
      <c r="I257" s="6">
        <f t="shared" si="36"/>
        <v>3529.9352399589552</v>
      </c>
      <c r="J257" s="9">
        <f t="shared" si="29"/>
        <v>12211.609045455911</v>
      </c>
      <c r="K257" s="9">
        <f t="shared" si="30"/>
        <v>6088.7262761765442</v>
      </c>
      <c r="L257" s="9">
        <f t="shared" si="31"/>
        <v>0</v>
      </c>
      <c r="M257" s="9">
        <f t="shared" si="32"/>
        <v>0</v>
      </c>
      <c r="N257" s="9">
        <f t="shared" si="33"/>
        <v>0</v>
      </c>
      <c r="O257" s="18">
        <f t="shared" si="34"/>
        <v>0</v>
      </c>
    </row>
    <row r="258" spans="1:15" x14ac:dyDescent="0.25">
      <c r="A258" s="3"/>
      <c r="B258" s="3"/>
      <c r="C258" s="3"/>
      <c r="D258" s="3"/>
      <c r="E258" s="10">
        <v>255</v>
      </c>
      <c r="F258" s="7">
        <v>49369</v>
      </c>
      <c r="G258" s="8">
        <f t="shared" si="28"/>
        <v>73179</v>
      </c>
      <c r="H258" s="6">
        <f t="shared" si="35"/>
        <v>69649.064760041045</v>
      </c>
      <c r="I258" s="6">
        <f t="shared" si="36"/>
        <v>3529.9352399589552</v>
      </c>
      <c r="J258" s="9">
        <f t="shared" si="29"/>
        <v>12070.783240977837</v>
      </c>
      <c r="K258" s="9">
        <f t="shared" si="30"/>
        <v>6018.5103224150353</v>
      </c>
      <c r="L258" s="9">
        <f t="shared" si="31"/>
        <v>0</v>
      </c>
      <c r="M258" s="9">
        <f t="shared" si="32"/>
        <v>0</v>
      </c>
      <c r="N258" s="9">
        <f t="shared" si="33"/>
        <v>0</v>
      </c>
      <c r="O258" s="18">
        <f t="shared" si="34"/>
        <v>0</v>
      </c>
    </row>
    <row r="259" spans="1:15" x14ac:dyDescent="0.25">
      <c r="A259" s="3"/>
      <c r="B259" s="3"/>
      <c r="C259" s="3"/>
      <c r="D259" s="3"/>
      <c r="E259" s="10">
        <v>256</v>
      </c>
      <c r="F259" s="7">
        <v>49400</v>
      </c>
      <c r="G259" s="8">
        <f t="shared" si="28"/>
        <v>73179</v>
      </c>
      <c r="H259" s="6">
        <f t="shared" si="35"/>
        <v>69649.064760041045</v>
      </c>
      <c r="I259" s="6">
        <f t="shared" si="36"/>
        <v>3529.9352399589552</v>
      </c>
      <c r="J259" s="9">
        <f t="shared" si="29"/>
        <v>11931.581457309228</v>
      </c>
      <c r="K259" s="9">
        <f t="shared" si="30"/>
        <v>5949.1041078237586</v>
      </c>
      <c r="L259" s="9">
        <f t="shared" si="31"/>
        <v>0</v>
      </c>
      <c r="M259" s="9">
        <f t="shared" si="32"/>
        <v>0</v>
      </c>
      <c r="N259" s="9">
        <f t="shared" si="33"/>
        <v>0</v>
      </c>
      <c r="O259" s="18">
        <f t="shared" si="34"/>
        <v>0</v>
      </c>
    </row>
    <row r="260" spans="1:15" x14ac:dyDescent="0.25">
      <c r="A260" s="3"/>
      <c r="B260" s="3"/>
      <c r="C260" s="3"/>
      <c r="D260" s="3"/>
      <c r="E260" s="10">
        <v>257</v>
      </c>
      <c r="F260" s="7">
        <v>49430</v>
      </c>
      <c r="G260" s="8">
        <f t="shared" ref="G260:G323" si="37">EMI</f>
        <v>73179</v>
      </c>
      <c r="H260" s="6">
        <f t="shared" si="35"/>
        <v>69649.064760041045</v>
      </c>
      <c r="I260" s="6">
        <f t="shared" si="36"/>
        <v>3529.9352399589552</v>
      </c>
      <c r="J260" s="9">
        <f t="shared" ref="J260:J323" si="38">POWER((1+(Yearly_market_return__Index_returns/12)),((12*30+1)-$E260))*$I260</f>
        <v>11793.984966038774</v>
      </c>
      <c r="K260" s="9">
        <f t="shared" ref="K260:K323" si="39">IF($E260&lt;=12*25,POWER((1+(Yearly_market_return__Index_returns/12)),((12*25+1)-$E260))*$I260,0)</f>
        <v>5880.4982943892173</v>
      </c>
      <c r="L260" s="9">
        <f t="shared" ref="L260:L323" si="40">IF($E260&lt;=12*20,POWER((1+(Yearly_market_return__Index_returns/12)),((12*20+1)-$E260))*$I260,0)</f>
        <v>0</v>
      </c>
      <c r="M260" s="9">
        <f t="shared" ref="M260:M323" si="41">IF($E260&lt;=12*15,POWER((1+(Yearly_market_return__Index_returns/12)),((12*15+1)-$E260))*$I260,0)</f>
        <v>0</v>
      </c>
      <c r="N260" s="9">
        <f t="shared" ref="N260:N323" si="42">IF($E260&lt;=12*10,POWER((1+(Yearly_market_return__Index_returns/12)),((12*10+1)-$E260))*$I260,0)</f>
        <v>0</v>
      </c>
      <c r="O260" s="18">
        <f t="shared" ref="O260:O323" si="43">IF($E260&lt;=12*5,POWER((1+(Yearly_market_return__Index_returns/12)),((12*5+1)-$E260))*$I260,0)</f>
        <v>0</v>
      </c>
    </row>
    <row r="261" spans="1:15" x14ac:dyDescent="0.25">
      <c r="A261" s="3"/>
      <c r="B261" s="3"/>
      <c r="C261" s="3"/>
      <c r="D261" s="3"/>
      <c r="E261" s="10">
        <v>258</v>
      </c>
      <c r="F261" s="7">
        <v>49461</v>
      </c>
      <c r="G261" s="8">
        <f t="shared" si="37"/>
        <v>73179</v>
      </c>
      <c r="H261" s="6">
        <f t="shared" ref="H261:H324" si="44">$C$4*$C$9*(POWER((1+$C$10),QUOTIENT(E261,12)))/12</f>
        <v>69649.064760041045</v>
      </c>
      <c r="I261" s="6">
        <f t="shared" si="36"/>
        <v>3529.9352399589552</v>
      </c>
      <c r="J261" s="9">
        <f t="shared" si="38"/>
        <v>11657.97525473355</v>
      </c>
      <c r="K261" s="9">
        <f t="shared" si="39"/>
        <v>5812.683651785057</v>
      </c>
      <c r="L261" s="9">
        <f t="shared" si="40"/>
        <v>0</v>
      </c>
      <c r="M261" s="9">
        <f t="shared" si="41"/>
        <v>0</v>
      </c>
      <c r="N261" s="9">
        <f t="shared" si="42"/>
        <v>0</v>
      </c>
      <c r="O261" s="18">
        <f t="shared" si="43"/>
        <v>0</v>
      </c>
    </row>
    <row r="262" spans="1:15" x14ac:dyDescent="0.25">
      <c r="A262" s="3"/>
      <c r="B262" s="3"/>
      <c r="C262" s="3"/>
      <c r="D262" s="3"/>
      <c r="E262" s="10">
        <v>259</v>
      </c>
      <c r="F262" s="7">
        <v>49491</v>
      </c>
      <c r="G262" s="8">
        <f t="shared" si="37"/>
        <v>73179</v>
      </c>
      <c r="H262" s="6">
        <f t="shared" si="44"/>
        <v>69649.064760041045</v>
      </c>
      <c r="I262" s="6">
        <f t="shared" ref="I262:I325" si="45">G262-H262</f>
        <v>3529.9352399589552</v>
      </c>
      <c r="J262" s="9">
        <f t="shared" si="38"/>
        <v>11523.53402444832</v>
      </c>
      <c r="K262" s="9">
        <f t="shared" si="39"/>
        <v>5745.6510561302048</v>
      </c>
      <c r="L262" s="9">
        <f t="shared" si="40"/>
        <v>0</v>
      </c>
      <c r="M262" s="9">
        <f t="shared" si="41"/>
        <v>0</v>
      </c>
      <c r="N262" s="9">
        <f t="shared" si="42"/>
        <v>0</v>
      </c>
      <c r="O262" s="18">
        <f t="shared" si="43"/>
        <v>0</v>
      </c>
    </row>
    <row r="263" spans="1:15" x14ac:dyDescent="0.25">
      <c r="A263" s="3"/>
      <c r="B263" s="3"/>
      <c r="C263" s="3"/>
      <c r="D263" s="3"/>
      <c r="E263" s="10">
        <v>260</v>
      </c>
      <c r="F263" s="7">
        <v>49522</v>
      </c>
      <c r="G263" s="8">
        <f t="shared" si="37"/>
        <v>73179</v>
      </c>
      <c r="H263" s="6">
        <f t="shared" si="44"/>
        <v>69649.064760041045</v>
      </c>
      <c r="I263" s="6">
        <f t="shared" si="45"/>
        <v>3529.9352399589552</v>
      </c>
      <c r="J263" s="9">
        <f t="shared" si="38"/>
        <v>11390.643187263575</v>
      </c>
      <c r="K263" s="9">
        <f t="shared" si="39"/>
        <v>5679.3914887613228</v>
      </c>
      <c r="L263" s="9">
        <f t="shared" si="40"/>
        <v>0</v>
      </c>
      <c r="M263" s="9">
        <f t="shared" si="41"/>
        <v>0</v>
      </c>
      <c r="N263" s="9">
        <f t="shared" si="42"/>
        <v>0</v>
      </c>
      <c r="O263" s="18">
        <f t="shared" si="43"/>
        <v>0</v>
      </c>
    </row>
    <row r="264" spans="1:15" x14ac:dyDescent="0.25">
      <c r="A264" s="3"/>
      <c r="B264" s="3"/>
      <c r="C264" s="3"/>
      <c r="D264" s="3"/>
      <c r="E264" s="10">
        <v>261</v>
      </c>
      <c r="F264" s="7">
        <v>49553</v>
      </c>
      <c r="G264" s="8">
        <f t="shared" si="37"/>
        <v>73179</v>
      </c>
      <c r="H264" s="6">
        <f t="shared" si="44"/>
        <v>69649.064760041045</v>
      </c>
      <c r="I264" s="6">
        <f t="shared" si="45"/>
        <v>3529.9352399589552</v>
      </c>
      <c r="J264" s="9">
        <f t="shared" si="38"/>
        <v>11259.28486385197</v>
      </c>
      <c r="K264" s="9">
        <f t="shared" si="39"/>
        <v>5613.8960350194284</v>
      </c>
      <c r="L264" s="9">
        <f t="shared" si="40"/>
        <v>0</v>
      </c>
      <c r="M264" s="9">
        <f t="shared" si="41"/>
        <v>0</v>
      </c>
      <c r="N264" s="9">
        <f t="shared" si="42"/>
        <v>0</v>
      </c>
      <c r="O264" s="18">
        <f t="shared" si="43"/>
        <v>0</v>
      </c>
    </row>
    <row r="265" spans="1:15" x14ac:dyDescent="0.25">
      <c r="A265" s="3"/>
      <c r="B265" s="3"/>
      <c r="C265" s="3"/>
      <c r="D265" s="3"/>
      <c r="E265" s="10">
        <v>262</v>
      </c>
      <c r="F265" s="7">
        <v>49583</v>
      </c>
      <c r="G265" s="8">
        <f t="shared" si="37"/>
        <v>73179</v>
      </c>
      <c r="H265" s="6">
        <f t="shared" si="44"/>
        <v>69649.064760041045</v>
      </c>
      <c r="I265" s="6">
        <f t="shared" si="45"/>
        <v>3529.9352399589552</v>
      </c>
      <c r="J265" s="9">
        <f t="shared" si="38"/>
        <v>11129.441381072787</v>
      </c>
      <c r="K265" s="9">
        <f t="shared" si="39"/>
        <v>5549.1558830505064</v>
      </c>
      <c r="L265" s="9">
        <f t="shared" si="40"/>
        <v>0</v>
      </c>
      <c r="M265" s="9">
        <f t="shared" si="41"/>
        <v>0</v>
      </c>
      <c r="N265" s="9">
        <f t="shared" si="42"/>
        <v>0</v>
      </c>
      <c r="O265" s="18">
        <f t="shared" si="43"/>
        <v>0</v>
      </c>
    </row>
    <row r="266" spans="1:15" x14ac:dyDescent="0.25">
      <c r="A266" s="3"/>
      <c r="B266" s="3"/>
      <c r="C266" s="3"/>
      <c r="D266" s="3"/>
      <c r="E266" s="10">
        <v>263</v>
      </c>
      <c r="F266" s="7">
        <v>49614</v>
      </c>
      <c r="G266" s="8">
        <f t="shared" si="37"/>
        <v>73179</v>
      </c>
      <c r="H266" s="6">
        <f t="shared" si="44"/>
        <v>69649.064760041045</v>
      </c>
      <c r="I266" s="6">
        <f t="shared" si="45"/>
        <v>3529.9352399589552</v>
      </c>
      <c r="J266" s="9">
        <f t="shared" si="38"/>
        <v>11001.095269594187</v>
      </c>
      <c r="K266" s="9">
        <f t="shared" si="39"/>
        <v>5485.1623226199408</v>
      </c>
      <c r="L266" s="9">
        <f t="shared" si="40"/>
        <v>0</v>
      </c>
      <c r="M266" s="9">
        <f t="shared" si="41"/>
        <v>0</v>
      </c>
      <c r="N266" s="9">
        <f t="shared" si="42"/>
        <v>0</v>
      </c>
      <c r="O266" s="18">
        <f t="shared" si="43"/>
        <v>0</v>
      </c>
    </row>
    <row r="267" spans="1:15" x14ac:dyDescent="0.25">
      <c r="A267" s="3"/>
      <c r="B267" s="3"/>
      <c r="C267" s="3"/>
      <c r="D267" s="3"/>
      <c r="E267" s="10">
        <v>264</v>
      </c>
      <c r="F267" s="7">
        <v>49644</v>
      </c>
      <c r="G267" s="8">
        <f t="shared" si="37"/>
        <v>73179</v>
      </c>
      <c r="H267" s="6">
        <f t="shared" si="44"/>
        <v>73131.517998043098</v>
      </c>
      <c r="I267" s="6">
        <f t="shared" si="45"/>
        <v>47.482001956901513</v>
      </c>
      <c r="J267" s="9">
        <f t="shared" si="38"/>
        <v>146.27185485770477</v>
      </c>
      <c r="K267" s="9">
        <f t="shared" si="39"/>
        <v>72.931362511035772</v>
      </c>
      <c r="L267" s="9">
        <f t="shared" si="40"/>
        <v>0</v>
      </c>
      <c r="M267" s="9">
        <f t="shared" si="41"/>
        <v>0</v>
      </c>
      <c r="N267" s="9">
        <f t="shared" si="42"/>
        <v>0</v>
      </c>
      <c r="O267" s="18">
        <f t="shared" si="43"/>
        <v>0</v>
      </c>
    </row>
    <row r="268" spans="1:15" x14ac:dyDescent="0.25">
      <c r="A268" s="3"/>
      <c r="B268" s="3"/>
      <c r="C268" s="3"/>
      <c r="D268" s="3"/>
      <c r="E268" s="10">
        <v>265</v>
      </c>
      <c r="F268" s="7">
        <v>49675</v>
      </c>
      <c r="G268" s="8">
        <f t="shared" si="37"/>
        <v>73179</v>
      </c>
      <c r="H268" s="6">
        <f t="shared" si="44"/>
        <v>73131.517998043098</v>
      </c>
      <c r="I268" s="6">
        <f t="shared" si="45"/>
        <v>47.482001956901513</v>
      </c>
      <c r="J268" s="9">
        <f t="shared" si="38"/>
        <v>144.58502951338195</v>
      </c>
      <c r="K268" s="9">
        <f t="shared" si="39"/>
        <v>72.090308907119379</v>
      </c>
      <c r="L268" s="9">
        <f t="shared" si="40"/>
        <v>0</v>
      </c>
      <c r="M268" s="9">
        <f t="shared" si="41"/>
        <v>0</v>
      </c>
      <c r="N268" s="9">
        <f t="shared" si="42"/>
        <v>0</v>
      </c>
      <c r="O268" s="18">
        <f t="shared" si="43"/>
        <v>0</v>
      </c>
    </row>
    <row r="269" spans="1:15" x14ac:dyDescent="0.25">
      <c r="A269" s="3"/>
      <c r="B269" s="3"/>
      <c r="C269" s="3"/>
      <c r="D269" s="3"/>
      <c r="E269" s="10">
        <v>266</v>
      </c>
      <c r="F269" s="7">
        <v>49706</v>
      </c>
      <c r="G269" s="8">
        <f t="shared" si="37"/>
        <v>73179</v>
      </c>
      <c r="H269" s="6">
        <f t="shared" si="44"/>
        <v>73131.517998043098</v>
      </c>
      <c r="I269" s="6">
        <f t="shared" si="45"/>
        <v>47.482001956901513</v>
      </c>
      <c r="J269" s="9">
        <f t="shared" si="38"/>
        <v>142.91765685013044</v>
      </c>
      <c r="K269" s="9">
        <f t="shared" si="39"/>
        <v>71.258954438668241</v>
      </c>
      <c r="L269" s="9">
        <f t="shared" si="40"/>
        <v>0</v>
      </c>
      <c r="M269" s="9">
        <f t="shared" si="41"/>
        <v>0</v>
      </c>
      <c r="N269" s="9">
        <f t="shared" si="42"/>
        <v>0</v>
      </c>
      <c r="O269" s="18">
        <f t="shared" si="43"/>
        <v>0</v>
      </c>
    </row>
    <row r="270" spans="1:15" x14ac:dyDescent="0.25">
      <c r="A270" s="3"/>
      <c r="B270" s="3"/>
      <c r="C270" s="3"/>
      <c r="D270" s="3"/>
      <c r="E270" s="10">
        <v>267</v>
      </c>
      <c r="F270" s="7">
        <v>49735</v>
      </c>
      <c r="G270" s="8">
        <f t="shared" si="37"/>
        <v>73179</v>
      </c>
      <c r="H270" s="6">
        <f t="shared" si="44"/>
        <v>73131.517998043098</v>
      </c>
      <c r="I270" s="6">
        <f t="shared" si="45"/>
        <v>47.482001956901513</v>
      </c>
      <c r="J270" s="9">
        <f t="shared" si="38"/>
        <v>141.26951253719645</v>
      </c>
      <c r="K270" s="9">
        <f t="shared" si="39"/>
        <v>70.437187254037809</v>
      </c>
      <c r="L270" s="9">
        <f t="shared" si="40"/>
        <v>0</v>
      </c>
      <c r="M270" s="9">
        <f t="shared" si="41"/>
        <v>0</v>
      </c>
      <c r="N270" s="9">
        <f t="shared" si="42"/>
        <v>0</v>
      </c>
      <c r="O270" s="18">
        <f t="shared" si="43"/>
        <v>0</v>
      </c>
    </row>
    <row r="271" spans="1:15" x14ac:dyDescent="0.25">
      <c r="A271" s="3"/>
      <c r="B271" s="3"/>
      <c r="C271" s="3"/>
      <c r="D271" s="3"/>
      <c r="E271" s="10">
        <v>268</v>
      </c>
      <c r="F271" s="7">
        <v>49766</v>
      </c>
      <c r="G271" s="8">
        <f t="shared" si="37"/>
        <v>73179</v>
      </c>
      <c r="H271" s="6">
        <f t="shared" si="44"/>
        <v>73131.517998043098</v>
      </c>
      <c r="I271" s="6">
        <f t="shared" si="45"/>
        <v>47.482001956901513</v>
      </c>
      <c r="J271" s="9">
        <f t="shared" si="38"/>
        <v>139.64037483083672</v>
      </c>
      <c r="K271" s="9">
        <f t="shared" si="39"/>
        <v>69.624896791470647</v>
      </c>
      <c r="L271" s="9">
        <f t="shared" si="40"/>
        <v>0</v>
      </c>
      <c r="M271" s="9">
        <f t="shared" si="41"/>
        <v>0</v>
      </c>
      <c r="N271" s="9">
        <f t="shared" si="42"/>
        <v>0</v>
      </c>
      <c r="O271" s="18">
        <f t="shared" si="43"/>
        <v>0</v>
      </c>
    </row>
    <row r="272" spans="1:15" x14ac:dyDescent="0.25">
      <c r="A272" s="3"/>
      <c r="B272" s="3"/>
      <c r="C272" s="3"/>
      <c r="D272" s="3"/>
      <c r="E272" s="10">
        <v>269</v>
      </c>
      <c r="F272" s="7">
        <v>49796</v>
      </c>
      <c r="G272" s="8">
        <f t="shared" si="37"/>
        <v>73179</v>
      </c>
      <c r="H272" s="6">
        <f t="shared" si="44"/>
        <v>73131.517998043098</v>
      </c>
      <c r="I272" s="6">
        <f t="shared" si="45"/>
        <v>47.482001956901513</v>
      </c>
      <c r="J272" s="9">
        <f t="shared" si="38"/>
        <v>138.03002454448438</v>
      </c>
      <c r="K272" s="9">
        <f t="shared" si="39"/>
        <v>68.821973764221397</v>
      </c>
      <c r="L272" s="9">
        <f t="shared" si="40"/>
        <v>0</v>
      </c>
      <c r="M272" s="9">
        <f t="shared" si="41"/>
        <v>0</v>
      </c>
      <c r="N272" s="9">
        <f t="shared" si="42"/>
        <v>0</v>
      </c>
      <c r="O272" s="18">
        <f t="shared" si="43"/>
        <v>0</v>
      </c>
    </row>
    <row r="273" spans="1:15" x14ac:dyDescent="0.25">
      <c r="A273" s="3"/>
      <c r="B273" s="3"/>
      <c r="C273" s="3"/>
      <c r="D273" s="3"/>
      <c r="E273" s="10">
        <v>270</v>
      </c>
      <c r="F273" s="7">
        <v>49827</v>
      </c>
      <c r="G273" s="8">
        <f t="shared" si="37"/>
        <v>73179</v>
      </c>
      <c r="H273" s="6">
        <f t="shared" si="44"/>
        <v>73131.517998043098</v>
      </c>
      <c r="I273" s="6">
        <f t="shared" si="45"/>
        <v>47.482001956901513</v>
      </c>
      <c r="J273" s="9">
        <f t="shared" si="38"/>
        <v>136.43824501925965</v>
      </c>
      <c r="K273" s="9">
        <f t="shared" si="39"/>
        <v>68.028310145853112</v>
      </c>
      <c r="L273" s="9">
        <f t="shared" si="40"/>
        <v>0</v>
      </c>
      <c r="M273" s="9">
        <f t="shared" si="41"/>
        <v>0</v>
      </c>
      <c r="N273" s="9">
        <f t="shared" si="42"/>
        <v>0</v>
      </c>
      <c r="O273" s="18">
        <f t="shared" si="43"/>
        <v>0</v>
      </c>
    </row>
    <row r="274" spans="1:15" x14ac:dyDescent="0.25">
      <c r="A274" s="3"/>
      <c r="B274" s="3"/>
      <c r="C274" s="3"/>
      <c r="D274" s="3"/>
      <c r="E274" s="10">
        <v>271</v>
      </c>
      <c r="F274" s="7">
        <v>49857</v>
      </c>
      <c r="G274" s="8">
        <f t="shared" si="37"/>
        <v>73179</v>
      </c>
      <c r="H274" s="6">
        <f t="shared" si="44"/>
        <v>73131.517998043098</v>
      </c>
      <c r="I274" s="6">
        <f t="shared" si="45"/>
        <v>47.482001956901513</v>
      </c>
      <c r="J274" s="9">
        <f t="shared" si="38"/>
        <v>134.86482209482011</v>
      </c>
      <c r="K274" s="9">
        <f t="shared" si="39"/>
        <v>67.243799155703229</v>
      </c>
      <c r="L274" s="9">
        <f t="shared" si="40"/>
        <v>0</v>
      </c>
      <c r="M274" s="9">
        <f t="shared" si="41"/>
        <v>0</v>
      </c>
      <c r="N274" s="9">
        <f t="shared" si="42"/>
        <v>0</v>
      </c>
      <c r="O274" s="18">
        <f t="shared" si="43"/>
        <v>0</v>
      </c>
    </row>
    <row r="275" spans="1:15" x14ac:dyDescent="0.25">
      <c r="A275" s="3"/>
      <c r="B275" s="3"/>
      <c r="C275" s="3"/>
      <c r="D275" s="3"/>
      <c r="E275" s="10">
        <v>272</v>
      </c>
      <c r="F275" s="7">
        <v>49888</v>
      </c>
      <c r="G275" s="8">
        <f t="shared" si="37"/>
        <v>73179</v>
      </c>
      <c r="H275" s="6">
        <f t="shared" si="44"/>
        <v>73131.517998043098</v>
      </c>
      <c r="I275" s="6">
        <f t="shared" si="45"/>
        <v>47.482001956901513</v>
      </c>
      <c r="J275" s="9">
        <f t="shared" si="38"/>
        <v>133.30954408054706</v>
      </c>
      <c r="K275" s="9">
        <f t="shared" si="39"/>
        <v>66.468335244517192</v>
      </c>
      <c r="L275" s="9">
        <f t="shared" si="40"/>
        <v>0</v>
      </c>
      <c r="M275" s="9">
        <f t="shared" si="41"/>
        <v>0</v>
      </c>
      <c r="N275" s="9">
        <f t="shared" si="42"/>
        <v>0</v>
      </c>
      <c r="O275" s="18">
        <f t="shared" si="43"/>
        <v>0</v>
      </c>
    </row>
    <row r="276" spans="1:15" x14ac:dyDescent="0.25">
      <c r="A276" s="3"/>
      <c r="B276" s="3"/>
      <c r="C276" s="3"/>
      <c r="D276" s="3"/>
      <c r="E276" s="10">
        <v>273</v>
      </c>
      <c r="F276" s="7">
        <v>49919</v>
      </c>
      <c r="G276" s="8">
        <f t="shared" si="37"/>
        <v>73179</v>
      </c>
      <c r="H276" s="6">
        <f t="shared" si="44"/>
        <v>73131.517998043098</v>
      </c>
      <c r="I276" s="6">
        <f t="shared" si="45"/>
        <v>47.482001956901513</v>
      </c>
      <c r="J276" s="9">
        <f t="shared" si="38"/>
        <v>131.77220172706464</v>
      </c>
      <c r="K276" s="9">
        <f t="shared" si="39"/>
        <v>65.701814080247644</v>
      </c>
      <c r="L276" s="9">
        <f t="shared" si="40"/>
        <v>0</v>
      </c>
      <c r="M276" s="9">
        <f t="shared" si="41"/>
        <v>0</v>
      </c>
      <c r="N276" s="9">
        <f t="shared" si="42"/>
        <v>0</v>
      </c>
      <c r="O276" s="18">
        <f t="shared" si="43"/>
        <v>0</v>
      </c>
    </row>
    <row r="277" spans="1:15" x14ac:dyDescent="0.25">
      <c r="A277" s="3"/>
      <c r="B277" s="3"/>
      <c r="C277" s="3"/>
      <c r="D277" s="3"/>
      <c r="E277" s="10">
        <v>274</v>
      </c>
      <c r="F277" s="7">
        <v>49949</v>
      </c>
      <c r="G277" s="8">
        <f t="shared" si="37"/>
        <v>73179</v>
      </c>
      <c r="H277" s="6">
        <f t="shared" si="44"/>
        <v>73131.517998043098</v>
      </c>
      <c r="I277" s="6">
        <f t="shared" si="45"/>
        <v>47.482001956901513</v>
      </c>
      <c r="J277" s="9">
        <f t="shared" si="38"/>
        <v>130.25258819808693</v>
      </c>
      <c r="K277" s="9">
        <f t="shared" si="39"/>
        <v>64.944132534017427</v>
      </c>
      <c r="L277" s="9">
        <f t="shared" si="40"/>
        <v>0</v>
      </c>
      <c r="M277" s="9">
        <f t="shared" si="41"/>
        <v>0</v>
      </c>
      <c r="N277" s="9">
        <f t="shared" si="42"/>
        <v>0</v>
      </c>
      <c r="O277" s="18">
        <f t="shared" si="43"/>
        <v>0</v>
      </c>
    </row>
    <row r="278" spans="1:15" x14ac:dyDescent="0.25">
      <c r="A278" s="3"/>
      <c r="B278" s="3"/>
      <c r="C278" s="3"/>
      <c r="D278" s="3"/>
      <c r="E278" s="10">
        <v>275</v>
      </c>
      <c r="F278" s="7">
        <v>49980</v>
      </c>
      <c r="G278" s="8">
        <f t="shared" si="37"/>
        <v>73179</v>
      </c>
      <c r="H278" s="6">
        <f t="shared" si="44"/>
        <v>73131.517998043098</v>
      </c>
      <c r="I278" s="6">
        <f t="shared" si="45"/>
        <v>47.482001956901513</v>
      </c>
      <c r="J278" s="9">
        <f t="shared" si="38"/>
        <v>128.75049904259004</v>
      </c>
      <c r="K278" s="9">
        <f t="shared" si="39"/>
        <v>64.195188666244576</v>
      </c>
      <c r="L278" s="9">
        <f t="shared" si="40"/>
        <v>0</v>
      </c>
      <c r="M278" s="9">
        <f t="shared" si="41"/>
        <v>0</v>
      </c>
      <c r="N278" s="9">
        <f t="shared" si="42"/>
        <v>0</v>
      </c>
      <c r="O278" s="18">
        <f t="shared" si="43"/>
        <v>0</v>
      </c>
    </row>
    <row r="279" spans="1:15" x14ac:dyDescent="0.25">
      <c r="A279" s="3"/>
      <c r="B279" s="3"/>
      <c r="C279" s="3"/>
      <c r="D279" s="3"/>
      <c r="E279" s="10">
        <v>276</v>
      </c>
      <c r="F279" s="7">
        <v>50010</v>
      </c>
      <c r="G279" s="8">
        <f t="shared" si="37"/>
        <v>73179</v>
      </c>
      <c r="H279" s="6">
        <f t="shared" si="44"/>
        <v>76788.093897945262</v>
      </c>
      <c r="I279" s="6">
        <f t="shared" si="45"/>
        <v>-3609.0938979452621</v>
      </c>
      <c r="J279" s="9">
        <f t="shared" si="38"/>
        <v>-9673.4332684511955</v>
      </c>
      <c r="K279" s="9">
        <f t="shared" si="39"/>
        <v>-4823.1880912021297</v>
      </c>
      <c r="L279" s="9">
        <f t="shared" si="40"/>
        <v>0</v>
      </c>
      <c r="M279" s="9">
        <f t="shared" si="41"/>
        <v>0</v>
      </c>
      <c r="N279" s="9">
        <f t="shared" si="42"/>
        <v>0</v>
      </c>
      <c r="O279" s="18">
        <f t="shared" si="43"/>
        <v>0</v>
      </c>
    </row>
    <row r="280" spans="1:15" x14ac:dyDescent="0.25">
      <c r="A280" s="3"/>
      <c r="B280" s="3"/>
      <c r="C280" s="3"/>
      <c r="D280" s="3"/>
      <c r="E280" s="10">
        <v>277</v>
      </c>
      <c r="F280" s="7">
        <v>50041</v>
      </c>
      <c r="G280" s="8">
        <f t="shared" si="37"/>
        <v>73179</v>
      </c>
      <c r="H280" s="6">
        <f t="shared" si="44"/>
        <v>76788.093897945262</v>
      </c>
      <c r="I280" s="6">
        <f t="shared" si="45"/>
        <v>-3609.0938979452621</v>
      </c>
      <c r="J280" s="9">
        <f t="shared" si="38"/>
        <v>-9561.8780248282001</v>
      </c>
      <c r="K280" s="9">
        <f t="shared" si="39"/>
        <v>-4767.5664822426315</v>
      </c>
      <c r="L280" s="9">
        <f t="shared" si="40"/>
        <v>0</v>
      </c>
      <c r="M280" s="9">
        <f t="shared" si="41"/>
        <v>0</v>
      </c>
      <c r="N280" s="9">
        <f t="shared" si="42"/>
        <v>0</v>
      </c>
      <c r="O280" s="18">
        <f t="shared" si="43"/>
        <v>0</v>
      </c>
    </row>
    <row r="281" spans="1:15" x14ac:dyDescent="0.25">
      <c r="A281" s="3"/>
      <c r="B281" s="3"/>
      <c r="C281" s="3"/>
      <c r="D281" s="3"/>
      <c r="E281" s="10">
        <v>278</v>
      </c>
      <c r="F281" s="7">
        <v>50072</v>
      </c>
      <c r="G281" s="8">
        <f t="shared" si="37"/>
        <v>73179</v>
      </c>
      <c r="H281" s="6">
        <f t="shared" si="44"/>
        <v>76788.093897945262</v>
      </c>
      <c r="I281" s="6">
        <f t="shared" si="45"/>
        <v>-3609.0938979452621</v>
      </c>
      <c r="J281" s="9">
        <f t="shared" si="38"/>
        <v>-9451.6092502420433</v>
      </c>
      <c r="K281" s="9">
        <f t="shared" si="39"/>
        <v>-4712.5863086418103</v>
      </c>
      <c r="L281" s="9">
        <f t="shared" si="40"/>
        <v>0</v>
      </c>
      <c r="M281" s="9">
        <f t="shared" si="41"/>
        <v>0</v>
      </c>
      <c r="N281" s="9">
        <f t="shared" si="42"/>
        <v>0</v>
      </c>
      <c r="O281" s="18">
        <f t="shared" si="43"/>
        <v>0</v>
      </c>
    </row>
    <row r="282" spans="1:15" x14ac:dyDescent="0.25">
      <c r="A282" s="3"/>
      <c r="B282" s="3"/>
      <c r="C282" s="3"/>
      <c r="D282" s="3"/>
      <c r="E282" s="10">
        <v>279</v>
      </c>
      <c r="F282" s="7">
        <v>50100</v>
      </c>
      <c r="G282" s="8">
        <f t="shared" si="37"/>
        <v>73179</v>
      </c>
      <c r="H282" s="6">
        <f t="shared" si="44"/>
        <v>76788.093897945262</v>
      </c>
      <c r="I282" s="6">
        <f t="shared" si="45"/>
        <v>-3609.0938979452621</v>
      </c>
      <c r="J282" s="9">
        <f t="shared" si="38"/>
        <v>-9342.6121089707176</v>
      </c>
      <c r="K282" s="9">
        <f t="shared" si="39"/>
        <v>-4658.2401732867975</v>
      </c>
      <c r="L282" s="9">
        <f t="shared" si="40"/>
        <v>0</v>
      </c>
      <c r="M282" s="9">
        <f t="shared" si="41"/>
        <v>0</v>
      </c>
      <c r="N282" s="9">
        <f t="shared" si="42"/>
        <v>0</v>
      </c>
      <c r="O282" s="18">
        <f t="shared" si="43"/>
        <v>0</v>
      </c>
    </row>
    <row r="283" spans="1:15" x14ac:dyDescent="0.25">
      <c r="A283" s="3"/>
      <c r="B283" s="3"/>
      <c r="C283" s="3"/>
      <c r="D283" s="3"/>
      <c r="E283" s="10">
        <v>280</v>
      </c>
      <c r="F283" s="7">
        <v>50131</v>
      </c>
      <c r="G283" s="8">
        <f t="shared" si="37"/>
        <v>73179</v>
      </c>
      <c r="H283" s="6">
        <f t="shared" si="44"/>
        <v>76788.093897945262</v>
      </c>
      <c r="I283" s="6">
        <f t="shared" si="45"/>
        <v>-3609.0938979452621</v>
      </c>
      <c r="J283" s="9">
        <f t="shared" si="38"/>
        <v>-9234.8719363796226</v>
      </c>
      <c r="K283" s="9">
        <f t="shared" si="39"/>
        <v>-4604.5207643691565</v>
      </c>
      <c r="L283" s="9">
        <f t="shared" si="40"/>
        <v>0</v>
      </c>
      <c r="M283" s="9">
        <f t="shared" si="41"/>
        <v>0</v>
      </c>
      <c r="N283" s="9">
        <f t="shared" si="42"/>
        <v>0</v>
      </c>
      <c r="O283" s="18">
        <f t="shared" si="43"/>
        <v>0</v>
      </c>
    </row>
    <row r="284" spans="1:15" x14ac:dyDescent="0.25">
      <c r="A284" s="3"/>
      <c r="B284" s="3"/>
      <c r="C284" s="3"/>
      <c r="D284" s="3"/>
      <c r="E284" s="10">
        <v>281</v>
      </c>
      <c r="F284" s="7">
        <v>50161</v>
      </c>
      <c r="G284" s="8">
        <f t="shared" si="37"/>
        <v>73179</v>
      </c>
      <c r="H284" s="6">
        <f t="shared" si="44"/>
        <v>76788.093897945262</v>
      </c>
      <c r="I284" s="6">
        <f t="shared" si="45"/>
        <v>-3609.0938979452621</v>
      </c>
      <c r="J284" s="9">
        <f t="shared" si="38"/>
        <v>-9128.3742369485553</v>
      </c>
      <c r="K284" s="9">
        <f t="shared" si="39"/>
        <v>-4551.4208544011435</v>
      </c>
      <c r="L284" s="9">
        <f t="shared" si="40"/>
        <v>0</v>
      </c>
      <c r="M284" s="9">
        <f t="shared" si="41"/>
        <v>0</v>
      </c>
      <c r="N284" s="9">
        <f t="shared" si="42"/>
        <v>0</v>
      </c>
      <c r="O284" s="18">
        <f t="shared" si="43"/>
        <v>0</v>
      </c>
    </row>
    <row r="285" spans="1:15" x14ac:dyDescent="0.25">
      <c r="A285" s="3"/>
      <c r="B285" s="3"/>
      <c r="C285" s="3"/>
      <c r="D285" s="3"/>
      <c r="E285" s="10">
        <v>282</v>
      </c>
      <c r="F285" s="7">
        <v>50192</v>
      </c>
      <c r="G285" s="8">
        <f t="shared" si="37"/>
        <v>73179</v>
      </c>
      <c r="H285" s="6">
        <f t="shared" si="44"/>
        <v>76788.093897945262</v>
      </c>
      <c r="I285" s="6">
        <f t="shared" si="45"/>
        <v>-3609.0938979452621</v>
      </c>
      <c r="J285" s="9">
        <f t="shared" si="38"/>
        <v>-9023.104682321471</v>
      </c>
      <c r="K285" s="9">
        <f t="shared" si="39"/>
        <v>-4498.9332992433046</v>
      </c>
      <c r="L285" s="9">
        <f t="shared" si="40"/>
        <v>0</v>
      </c>
      <c r="M285" s="9">
        <f t="shared" si="41"/>
        <v>0</v>
      </c>
      <c r="N285" s="9">
        <f t="shared" si="42"/>
        <v>0</v>
      </c>
      <c r="O285" s="18">
        <f t="shared" si="43"/>
        <v>0</v>
      </c>
    </row>
    <row r="286" spans="1:15" x14ac:dyDescent="0.25">
      <c r="A286" s="3"/>
      <c r="B286" s="3"/>
      <c r="C286" s="3"/>
      <c r="D286" s="3"/>
      <c r="E286" s="10">
        <v>283</v>
      </c>
      <c r="F286" s="7">
        <v>50222</v>
      </c>
      <c r="G286" s="8">
        <f t="shared" si="37"/>
        <v>73179</v>
      </c>
      <c r="H286" s="6">
        <f t="shared" si="44"/>
        <v>76788.093897945262</v>
      </c>
      <c r="I286" s="6">
        <f t="shared" si="45"/>
        <v>-3609.0938979452621</v>
      </c>
      <c r="J286" s="9">
        <f t="shared" si="38"/>
        <v>-8919.0491093787186</v>
      </c>
      <c r="K286" s="9">
        <f t="shared" si="39"/>
        <v>-4447.0510371432993</v>
      </c>
      <c r="L286" s="9">
        <f t="shared" si="40"/>
        <v>0</v>
      </c>
      <c r="M286" s="9">
        <f t="shared" si="41"/>
        <v>0</v>
      </c>
      <c r="N286" s="9">
        <f t="shared" si="42"/>
        <v>0</v>
      </c>
      <c r="O286" s="18">
        <f t="shared" si="43"/>
        <v>0</v>
      </c>
    </row>
    <row r="287" spans="1:15" x14ac:dyDescent="0.25">
      <c r="A287" s="3"/>
      <c r="B287" s="3"/>
      <c r="C287" s="3"/>
      <c r="D287" s="3"/>
      <c r="E287" s="10">
        <v>284</v>
      </c>
      <c r="F287" s="7">
        <v>50253</v>
      </c>
      <c r="G287" s="8">
        <f t="shared" si="37"/>
        <v>73179</v>
      </c>
      <c r="H287" s="6">
        <f t="shared" si="44"/>
        <v>76788.093897945262</v>
      </c>
      <c r="I287" s="6">
        <f t="shared" si="45"/>
        <v>-3609.0938979452621</v>
      </c>
      <c r="J287" s="9">
        <f t="shared" si="38"/>
        <v>-8816.1935183315181</v>
      </c>
      <c r="K287" s="9">
        <f t="shared" si="39"/>
        <v>-4395.7670877857981</v>
      </c>
      <c r="L287" s="9">
        <f t="shared" si="40"/>
        <v>0</v>
      </c>
      <c r="M287" s="9">
        <f t="shared" si="41"/>
        <v>0</v>
      </c>
      <c r="N287" s="9">
        <f t="shared" si="42"/>
        <v>0</v>
      </c>
      <c r="O287" s="18">
        <f t="shared" si="43"/>
        <v>0</v>
      </c>
    </row>
    <row r="288" spans="1:15" x14ac:dyDescent="0.25">
      <c r="A288" s="3"/>
      <c r="B288" s="3"/>
      <c r="C288" s="3"/>
      <c r="D288" s="3"/>
      <c r="E288" s="10">
        <v>285</v>
      </c>
      <c r="F288" s="7">
        <v>50284</v>
      </c>
      <c r="G288" s="8">
        <f t="shared" si="37"/>
        <v>73179</v>
      </c>
      <c r="H288" s="6">
        <f t="shared" si="44"/>
        <v>76788.093897945262</v>
      </c>
      <c r="I288" s="6">
        <f t="shared" si="45"/>
        <v>-3609.0938979452621</v>
      </c>
      <c r="J288" s="9">
        <f t="shared" si="38"/>
        <v>-8714.5240708384026</v>
      </c>
      <c r="K288" s="9">
        <f t="shared" si="39"/>
        <v>-4345.074551353342</v>
      </c>
      <c r="L288" s="9">
        <f t="shared" si="40"/>
        <v>0</v>
      </c>
      <c r="M288" s="9">
        <f t="shared" si="41"/>
        <v>0</v>
      </c>
      <c r="N288" s="9">
        <f t="shared" si="42"/>
        <v>0</v>
      </c>
      <c r="O288" s="18">
        <f t="shared" si="43"/>
        <v>0</v>
      </c>
    </row>
    <row r="289" spans="1:15" x14ac:dyDescent="0.25">
      <c r="A289" s="3"/>
      <c r="B289" s="3"/>
      <c r="C289" s="3"/>
      <c r="D289" s="3"/>
      <c r="E289" s="10">
        <v>286</v>
      </c>
      <c r="F289" s="7">
        <v>50314</v>
      </c>
      <c r="G289" s="8">
        <f t="shared" si="37"/>
        <v>73179</v>
      </c>
      <c r="H289" s="6">
        <f t="shared" si="44"/>
        <v>76788.093897945262</v>
      </c>
      <c r="I289" s="6">
        <f t="shared" si="45"/>
        <v>-3609.0938979452621</v>
      </c>
      <c r="J289" s="9">
        <f t="shared" si="38"/>
        <v>-8614.0270881433953</v>
      </c>
      <c r="K289" s="9">
        <f t="shared" si="39"/>
        <v>-4294.9666075980322</v>
      </c>
      <c r="L289" s="9">
        <f t="shared" si="40"/>
        <v>0</v>
      </c>
      <c r="M289" s="9">
        <f t="shared" si="41"/>
        <v>0</v>
      </c>
      <c r="N289" s="9">
        <f t="shared" si="42"/>
        <v>0</v>
      </c>
      <c r="O289" s="18">
        <f t="shared" si="43"/>
        <v>0</v>
      </c>
    </row>
    <row r="290" spans="1:15" x14ac:dyDescent="0.25">
      <c r="A290" s="3"/>
      <c r="B290" s="3"/>
      <c r="C290" s="3"/>
      <c r="D290" s="3"/>
      <c r="E290" s="10">
        <v>287</v>
      </c>
      <c r="F290" s="7">
        <v>50345</v>
      </c>
      <c r="G290" s="8">
        <f t="shared" si="37"/>
        <v>73179</v>
      </c>
      <c r="H290" s="6">
        <f t="shared" si="44"/>
        <v>76788.093897945262</v>
      </c>
      <c r="I290" s="6">
        <f t="shared" si="45"/>
        <v>-3609.0938979452621</v>
      </c>
      <c r="J290" s="9">
        <f t="shared" si="38"/>
        <v>-8514.689049235647</v>
      </c>
      <c r="K290" s="9">
        <f t="shared" si="39"/>
        <v>-4245.4365149239193</v>
      </c>
      <c r="L290" s="9">
        <f t="shared" si="40"/>
        <v>0</v>
      </c>
      <c r="M290" s="9">
        <f t="shared" si="41"/>
        <v>0</v>
      </c>
      <c r="N290" s="9">
        <f t="shared" si="42"/>
        <v>0</v>
      </c>
      <c r="O290" s="18">
        <f t="shared" si="43"/>
        <v>0</v>
      </c>
    </row>
    <row r="291" spans="1:15" x14ac:dyDescent="0.25">
      <c r="A291" s="3"/>
      <c r="B291" s="3"/>
      <c r="C291" s="3"/>
      <c r="D291" s="3"/>
      <c r="E291" s="10">
        <v>288</v>
      </c>
      <c r="F291" s="7">
        <v>50375</v>
      </c>
      <c r="G291" s="8">
        <f t="shared" si="37"/>
        <v>73179</v>
      </c>
      <c r="H291" s="6">
        <f t="shared" si="44"/>
        <v>80627.498592842516</v>
      </c>
      <c r="I291" s="6">
        <f t="shared" si="45"/>
        <v>-7448.4985928425158</v>
      </c>
      <c r="J291" s="9">
        <f t="shared" si="38"/>
        <v>-17370.083675502858</v>
      </c>
      <c r="K291" s="9">
        <f t="shared" si="39"/>
        <v>-8660.7493329287918</v>
      </c>
      <c r="L291" s="9">
        <f t="shared" si="40"/>
        <v>0</v>
      </c>
      <c r="M291" s="9">
        <f t="shared" si="41"/>
        <v>0</v>
      </c>
      <c r="N291" s="9">
        <f t="shared" si="42"/>
        <v>0</v>
      </c>
      <c r="O291" s="18">
        <f t="shared" si="43"/>
        <v>0</v>
      </c>
    </row>
    <row r="292" spans="1:15" x14ac:dyDescent="0.25">
      <c r="A292" s="3"/>
      <c r="B292" s="3"/>
      <c r="C292" s="3"/>
      <c r="D292" s="3"/>
      <c r="E292" s="10">
        <v>289</v>
      </c>
      <c r="F292" s="7">
        <v>50406</v>
      </c>
      <c r="G292" s="8">
        <f t="shared" si="37"/>
        <v>73179</v>
      </c>
      <c r="H292" s="6">
        <f t="shared" si="44"/>
        <v>80627.498592842516</v>
      </c>
      <c r="I292" s="6">
        <f t="shared" si="45"/>
        <v>-7448.4985928425158</v>
      </c>
      <c r="J292" s="9">
        <f t="shared" si="38"/>
        <v>-17169.769695719464</v>
      </c>
      <c r="K292" s="9">
        <f t="shared" si="39"/>
        <v>-8560.8724872442763</v>
      </c>
      <c r="L292" s="9">
        <f t="shared" si="40"/>
        <v>0</v>
      </c>
      <c r="M292" s="9">
        <f t="shared" si="41"/>
        <v>0</v>
      </c>
      <c r="N292" s="9">
        <f t="shared" si="42"/>
        <v>0</v>
      </c>
      <c r="O292" s="18">
        <f t="shared" si="43"/>
        <v>0</v>
      </c>
    </row>
    <row r="293" spans="1:15" x14ac:dyDescent="0.25">
      <c r="A293" s="3"/>
      <c r="B293" s="3"/>
      <c r="C293" s="3"/>
      <c r="D293" s="3"/>
      <c r="E293" s="10">
        <v>290</v>
      </c>
      <c r="F293" s="7">
        <v>50437</v>
      </c>
      <c r="G293" s="8">
        <f t="shared" si="37"/>
        <v>73179</v>
      </c>
      <c r="H293" s="6">
        <f t="shared" si="44"/>
        <v>80627.498592842516</v>
      </c>
      <c r="I293" s="6">
        <f t="shared" si="45"/>
        <v>-7448.4985928425158</v>
      </c>
      <c r="J293" s="9">
        <f t="shared" si="38"/>
        <v>-16971.76576183143</v>
      </c>
      <c r="K293" s="9">
        <f t="shared" si="39"/>
        <v>-8462.1474338493663</v>
      </c>
      <c r="L293" s="9">
        <f t="shared" si="40"/>
        <v>0</v>
      </c>
      <c r="M293" s="9">
        <f t="shared" si="41"/>
        <v>0</v>
      </c>
      <c r="N293" s="9">
        <f t="shared" si="42"/>
        <v>0</v>
      </c>
      <c r="O293" s="18">
        <f t="shared" si="43"/>
        <v>0</v>
      </c>
    </row>
    <row r="294" spans="1:15" x14ac:dyDescent="0.25">
      <c r="A294" s="3"/>
      <c r="B294" s="3"/>
      <c r="C294" s="3"/>
      <c r="D294" s="3"/>
      <c r="E294" s="10">
        <v>291</v>
      </c>
      <c r="F294" s="7">
        <v>50465</v>
      </c>
      <c r="G294" s="8">
        <f t="shared" si="37"/>
        <v>73179</v>
      </c>
      <c r="H294" s="6">
        <f t="shared" si="44"/>
        <v>80627.498592842516</v>
      </c>
      <c r="I294" s="6">
        <f t="shared" si="45"/>
        <v>-7448.4985928425158</v>
      </c>
      <c r="J294" s="9">
        <f t="shared" si="38"/>
        <v>-16776.045234100256</v>
      </c>
      <c r="K294" s="9">
        <f t="shared" si="39"/>
        <v>-8364.560890131168</v>
      </c>
      <c r="L294" s="9">
        <f t="shared" si="40"/>
        <v>0</v>
      </c>
      <c r="M294" s="9">
        <f t="shared" si="41"/>
        <v>0</v>
      </c>
      <c r="N294" s="9">
        <f t="shared" si="42"/>
        <v>0</v>
      </c>
      <c r="O294" s="18">
        <f t="shared" si="43"/>
        <v>0</v>
      </c>
    </row>
    <row r="295" spans="1:15" x14ac:dyDescent="0.25">
      <c r="A295" s="3"/>
      <c r="B295" s="3"/>
      <c r="C295" s="3"/>
      <c r="D295" s="3"/>
      <c r="E295" s="10">
        <v>292</v>
      </c>
      <c r="F295" s="7">
        <v>50496</v>
      </c>
      <c r="G295" s="8">
        <f t="shared" si="37"/>
        <v>73179</v>
      </c>
      <c r="H295" s="6">
        <f t="shared" si="44"/>
        <v>80627.498592842516</v>
      </c>
      <c r="I295" s="6">
        <f t="shared" si="45"/>
        <v>-7448.4985928425158</v>
      </c>
      <c r="J295" s="9">
        <f t="shared" si="38"/>
        <v>-16582.581780000255</v>
      </c>
      <c r="K295" s="9">
        <f t="shared" si="39"/>
        <v>-8268.0997266535433</v>
      </c>
      <c r="L295" s="9">
        <f t="shared" si="40"/>
        <v>0</v>
      </c>
      <c r="M295" s="9">
        <f t="shared" si="41"/>
        <v>0</v>
      </c>
      <c r="N295" s="9">
        <f t="shared" si="42"/>
        <v>0</v>
      </c>
      <c r="O295" s="18">
        <f t="shared" si="43"/>
        <v>0</v>
      </c>
    </row>
    <row r="296" spans="1:15" x14ac:dyDescent="0.25">
      <c r="A296" s="3"/>
      <c r="B296" s="3"/>
      <c r="C296" s="3"/>
      <c r="D296" s="3"/>
      <c r="E296" s="10">
        <v>293</v>
      </c>
      <c r="F296" s="7">
        <v>50526</v>
      </c>
      <c r="G296" s="8">
        <f t="shared" si="37"/>
        <v>73179</v>
      </c>
      <c r="H296" s="6">
        <f t="shared" si="44"/>
        <v>80627.498592842516</v>
      </c>
      <c r="I296" s="6">
        <f t="shared" si="45"/>
        <v>-7448.4985928425158</v>
      </c>
      <c r="J296" s="9">
        <f t="shared" si="38"/>
        <v>-16391.349370675704</v>
      </c>
      <c r="K296" s="9">
        <f t="shared" si="39"/>
        <v>-8172.7509653906518</v>
      </c>
      <c r="L296" s="9">
        <f t="shared" si="40"/>
        <v>0</v>
      </c>
      <c r="M296" s="9">
        <f t="shared" si="41"/>
        <v>0</v>
      </c>
      <c r="N296" s="9">
        <f t="shared" si="42"/>
        <v>0</v>
      </c>
      <c r="O296" s="18">
        <f t="shared" si="43"/>
        <v>0</v>
      </c>
    </row>
    <row r="297" spans="1:15" x14ac:dyDescent="0.25">
      <c r="A297" s="3"/>
      <c r="B297" s="3"/>
      <c r="C297" s="3"/>
      <c r="D297" s="3"/>
      <c r="E297" s="10">
        <v>294</v>
      </c>
      <c r="F297" s="7">
        <v>50557</v>
      </c>
      <c r="G297" s="8">
        <f t="shared" si="37"/>
        <v>73179</v>
      </c>
      <c r="H297" s="6">
        <f t="shared" si="44"/>
        <v>80627.498592842516</v>
      </c>
      <c r="I297" s="6">
        <f t="shared" si="45"/>
        <v>-7448.4985928425158</v>
      </c>
      <c r="J297" s="9">
        <f t="shared" si="38"/>
        <v>-16202.322277438916</v>
      </c>
      <c r="K297" s="9">
        <f t="shared" si="39"/>
        <v>-8078.501777980875</v>
      </c>
      <c r="L297" s="9">
        <f t="shared" si="40"/>
        <v>0</v>
      </c>
      <c r="M297" s="9">
        <f t="shared" si="41"/>
        <v>0</v>
      </c>
      <c r="N297" s="9">
        <f t="shared" si="42"/>
        <v>0</v>
      </c>
      <c r="O297" s="18">
        <f t="shared" si="43"/>
        <v>0</v>
      </c>
    </row>
    <row r="298" spans="1:15" x14ac:dyDescent="0.25">
      <c r="A298" s="3"/>
      <c r="B298" s="3"/>
      <c r="C298" s="3"/>
      <c r="D298" s="3"/>
      <c r="E298" s="10">
        <v>295</v>
      </c>
      <c r="F298" s="7">
        <v>50587</v>
      </c>
      <c r="G298" s="8">
        <f t="shared" si="37"/>
        <v>73179</v>
      </c>
      <c r="H298" s="6">
        <f t="shared" si="44"/>
        <v>80627.498592842516</v>
      </c>
      <c r="I298" s="6">
        <f t="shared" si="45"/>
        <v>-7448.4985928425158</v>
      </c>
      <c r="J298" s="9">
        <f t="shared" si="38"/>
        <v>-16015.475068308646</v>
      </c>
      <c r="K298" s="9">
        <f t="shared" si="39"/>
        <v>-7985.3394840008641</v>
      </c>
      <c r="L298" s="9">
        <f t="shared" si="40"/>
        <v>0</v>
      </c>
      <c r="M298" s="9">
        <f t="shared" si="41"/>
        <v>0</v>
      </c>
      <c r="N298" s="9">
        <f t="shared" si="42"/>
        <v>0</v>
      </c>
      <c r="O298" s="18">
        <f t="shared" si="43"/>
        <v>0</v>
      </c>
    </row>
    <row r="299" spans="1:15" x14ac:dyDescent="0.25">
      <c r="A299" s="3"/>
      <c r="B299" s="3"/>
      <c r="C299" s="3"/>
      <c r="D299" s="3"/>
      <c r="E299" s="10">
        <v>296</v>
      </c>
      <c r="F299" s="7">
        <v>50618</v>
      </c>
      <c r="G299" s="8">
        <f t="shared" si="37"/>
        <v>73179</v>
      </c>
      <c r="H299" s="6">
        <f t="shared" si="44"/>
        <v>80627.498592842516</v>
      </c>
      <c r="I299" s="6">
        <f t="shared" si="45"/>
        <v>-7448.4985928425158</v>
      </c>
      <c r="J299" s="9">
        <f t="shared" si="38"/>
        <v>-15830.782604588447</v>
      </c>
      <c r="K299" s="9">
        <f t="shared" si="39"/>
        <v>-7893.251549259503</v>
      </c>
      <c r="L299" s="9">
        <f t="shared" si="40"/>
        <v>0</v>
      </c>
      <c r="M299" s="9">
        <f t="shared" si="41"/>
        <v>0</v>
      </c>
      <c r="N299" s="9">
        <f t="shared" si="42"/>
        <v>0</v>
      </c>
      <c r="O299" s="18">
        <f t="shared" si="43"/>
        <v>0</v>
      </c>
    </row>
    <row r="300" spans="1:15" x14ac:dyDescent="0.25">
      <c r="A300" s="3"/>
      <c r="B300" s="3"/>
      <c r="C300" s="3"/>
      <c r="D300" s="3"/>
      <c r="E300" s="10">
        <v>297</v>
      </c>
      <c r="F300" s="7">
        <v>50649</v>
      </c>
      <c r="G300" s="8">
        <f t="shared" si="37"/>
        <v>73179</v>
      </c>
      <c r="H300" s="6">
        <f t="shared" si="44"/>
        <v>80627.498592842516</v>
      </c>
      <c r="I300" s="6">
        <f t="shared" si="45"/>
        <v>-7448.4985928425158</v>
      </c>
      <c r="J300" s="9">
        <f t="shared" si="38"/>
        <v>-15648.220037484461</v>
      </c>
      <c r="K300" s="9">
        <f t="shared" si="39"/>
        <v>-7802.2255841115348</v>
      </c>
      <c r="L300" s="9">
        <f t="shared" si="40"/>
        <v>0</v>
      </c>
      <c r="M300" s="9">
        <f t="shared" si="41"/>
        <v>0</v>
      </c>
      <c r="N300" s="9">
        <f t="shared" si="42"/>
        <v>0</v>
      </c>
      <c r="O300" s="18">
        <f t="shared" si="43"/>
        <v>0</v>
      </c>
    </row>
    <row r="301" spans="1:15" x14ac:dyDescent="0.25">
      <c r="A301" s="3"/>
      <c r="B301" s="3"/>
      <c r="C301" s="3"/>
      <c r="D301" s="3"/>
      <c r="E301" s="10">
        <v>298</v>
      </c>
      <c r="F301" s="7">
        <v>50679</v>
      </c>
      <c r="G301" s="8">
        <f t="shared" si="37"/>
        <v>73179</v>
      </c>
      <c r="H301" s="6">
        <f t="shared" si="44"/>
        <v>80627.498592842516</v>
      </c>
      <c r="I301" s="6">
        <f t="shared" si="45"/>
        <v>-7448.4985928425158</v>
      </c>
      <c r="J301" s="9">
        <f t="shared" si="38"/>
        <v>-15467.762804762237</v>
      </c>
      <c r="K301" s="9">
        <f t="shared" si="39"/>
        <v>-7712.2493417906435</v>
      </c>
      <c r="L301" s="9">
        <f t="shared" si="40"/>
        <v>0</v>
      </c>
      <c r="M301" s="9">
        <f t="shared" si="41"/>
        <v>0</v>
      </c>
      <c r="N301" s="9">
        <f t="shared" si="42"/>
        <v>0</v>
      </c>
      <c r="O301" s="18">
        <f t="shared" si="43"/>
        <v>0</v>
      </c>
    </row>
    <row r="302" spans="1:15" x14ac:dyDescent="0.25">
      <c r="A302" s="3"/>
      <c r="B302" s="3"/>
      <c r="C302" s="3"/>
      <c r="D302" s="3"/>
      <c r="E302" s="10">
        <v>299</v>
      </c>
      <c r="F302" s="7">
        <v>50710</v>
      </c>
      <c r="G302" s="8">
        <f t="shared" si="37"/>
        <v>73179</v>
      </c>
      <c r="H302" s="6">
        <f t="shared" si="44"/>
        <v>80627.498592842516</v>
      </c>
      <c r="I302" s="6">
        <f t="shared" si="45"/>
        <v>-7448.4985928425158</v>
      </c>
      <c r="J302" s="9">
        <f t="shared" si="38"/>
        <v>-15289.386627442078</v>
      </c>
      <c r="K302" s="9">
        <f t="shared" si="39"/>
        <v>-7623.3107167617563</v>
      </c>
      <c r="L302" s="9">
        <f t="shared" si="40"/>
        <v>0</v>
      </c>
      <c r="M302" s="9">
        <f t="shared" si="41"/>
        <v>0</v>
      </c>
      <c r="N302" s="9">
        <f t="shared" si="42"/>
        <v>0</v>
      </c>
      <c r="O302" s="18">
        <f t="shared" si="43"/>
        <v>0</v>
      </c>
    </row>
    <row r="303" spans="1:15" x14ac:dyDescent="0.25">
      <c r="A303" s="3"/>
      <c r="B303" s="3"/>
      <c r="C303" s="3"/>
      <c r="D303" s="3"/>
      <c r="E303" s="10">
        <v>300</v>
      </c>
      <c r="F303" s="7">
        <v>50740</v>
      </c>
      <c r="G303" s="8">
        <f t="shared" si="37"/>
        <v>73179</v>
      </c>
      <c r="H303" s="6">
        <f t="shared" si="44"/>
        <v>84658.873522484646</v>
      </c>
      <c r="I303" s="6">
        <f t="shared" si="45"/>
        <v>-11479.873522484646</v>
      </c>
      <c r="J303" s="9">
        <f t="shared" si="38"/>
        <v>-23292.761802826066</v>
      </c>
      <c r="K303" s="9">
        <f t="shared" si="39"/>
        <v>-11613.805380246968</v>
      </c>
      <c r="L303" s="9">
        <f t="shared" si="40"/>
        <v>0</v>
      </c>
      <c r="M303" s="9">
        <f t="shared" si="41"/>
        <v>0</v>
      </c>
      <c r="N303" s="9">
        <f t="shared" si="42"/>
        <v>0</v>
      </c>
      <c r="O303" s="18">
        <f t="shared" si="43"/>
        <v>0</v>
      </c>
    </row>
    <row r="304" spans="1:15" x14ac:dyDescent="0.25">
      <c r="A304" s="3"/>
      <c r="B304" s="3"/>
      <c r="C304" s="3"/>
      <c r="D304" s="3"/>
      <c r="E304" s="10">
        <v>301</v>
      </c>
      <c r="F304" s="7">
        <v>50771</v>
      </c>
      <c r="G304" s="8">
        <f t="shared" si="37"/>
        <v>73179</v>
      </c>
      <c r="H304" s="6">
        <f t="shared" si="44"/>
        <v>84658.873522484646</v>
      </c>
      <c r="I304" s="6">
        <f t="shared" si="45"/>
        <v>-11479.873522484646</v>
      </c>
      <c r="J304" s="9">
        <f t="shared" si="38"/>
        <v>-23024.146757323957</v>
      </c>
      <c r="K304" s="9">
        <f t="shared" si="39"/>
        <v>0</v>
      </c>
      <c r="L304" s="9">
        <f t="shared" si="40"/>
        <v>0</v>
      </c>
      <c r="M304" s="9">
        <f t="shared" si="41"/>
        <v>0</v>
      </c>
      <c r="N304" s="9">
        <f t="shared" si="42"/>
        <v>0</v>
      </c>
      <c r="O304" s="18">
        <f t="shared" si="43"/>
        <v>0</v>
      </c>
    </row>
    <row r="305" spans="1:15" x14ac:dyDescent="0.25">
      <c r="A305" s="3"/>
      <c r="B305" s="3"/>
      <c r="C305" s="3"/>
      <c r="D305" s="3"/>
      <c r="E305" s="10">
        <v>302</v>
      </c>
      <c r="F305" s="7">
        <v>50802</v>
      </c>
      <c r="G305" s="8">
        <f t="shared" si="37"/>
        <v>73179</v>
      </c>
      <c r="H305" s="6">
        <f t="shared" si="44"/>
        <v>84658.873522484646</v>
      </c>
      <c r="I305" s="6">
        <f t="shared" si="45"/>
        <v>-11479.873522484646</v>
      </c>
      <c r="J305" s="9">
        <f t="shared" si="38"/>
        <v>-22758.629414158764</v>
      </c>
      <c r="K305" s="9">
        <f t="shared" si="39"/>
        <v>0</v>
      </c>
      <c r="L305" s="9">
        <f t="shared" si="40"/>
        <v>0</v>
      </c>
      <c r="M305" s="9">
        <f t="shared" si="41"/>
        <v>0</v>
      </c>
      <c r="N305" s="9">
        <f t="shared" si="42"/>
        <v>0</v>
      </c>
      <c r="O305" s="18">
        <f t="shared" si="43"/>
        <v>0</v>
      </c>
    </row>
    <row r="306" spans="1:15" x14ac:dyDescent="0.25">
      <c r="A306" s="3"/>
      <c r="B306" s="3"/>
      <c r="C306" s="3"/>
      <c r="D306" s="3"/>
      <c r="E306" s="10">
        <v>303</v>
      </c>
      <c r="F306" s="7">
        <v>50830</v>
      </c>
      <c r="G306" s="8">
        <f t="shared" si="37"/>
        <v>73179</v>
      </c>
      <c r="H306" s="6">
        <f t="shared" si="44"/>
        <v>84658.873522484646</v>
      </c>
      <c r="I306" s="6">
        <f t="shared" si="45"/>
        <v>-11479.873522484646</v>
      </c>
      <c r="J306" s="9">
        <f t="shared" si="38"/>
        <v>-22496.174050239308</v>
      </c>
      <c r="K306" s="9">
        <f t="shared" si="39"/>
        <v>0</v>
      </c>
      <c r="L306" s="9">
        <f t="shared" si="40"/>
        <v>0</v>
      </c>
      <c r="M306" s="9">
        <f t="shared" si="41"/>
        <v>0</v>
      </c>
      <c r="N306" s="9">
        <f t="shared" si="42"/>
        <v>0</v>
      </c>
      <c r="O306" s="18">
        <f t="shared" si="43"/>
        <v>0</v>
      </c>
    </row>
    <row r="307" spans="1:15" x14ac:dyDescent="0.25">
      <c r="A307" s="3"/>
      <c r="B307" s="3"/>
      <c r="C307" s="3"/>
      <c r="D307" s="3"/>
      <c r="E307" s="10">
        <v>304</v>
      </c>
      <c r="F307" s="7">
        <v>50861</v>
      </c>
      <c r="G307" s="8">
        <f t="shared" si="37"/>
        <v>73179</v>
      </c>
      <c r="H307" s="6">
        <f t="shared" si="44"/>
        <v>84658.873522484646</v>
      </c>
      <c r="I307" s="6">
        <f t="shared" si="45"/>
        <v>-11479.873522484646</v>
      </c>
      <c r="J307" s="9">
        <f t="shared" si="38"/>
        <v>-22236.745354437538</v>
      </c>
      <c r="K307" s="9">
        <f t="shared" si="39"/>
        <v>0</v>
      </c>
      <c r="L307" s="9">
        <f t="shared" si="40"/>
        <v>0</v>
      </c>
      <c r="M307" s="9">
        <f t="shared" si="41"/>
        <v>0</v>
      </c>
      <c r="N307" s="9">
        <f t="shared" si="42"/>
        <v>0</v>
      </c>
      <c r="O307" s="18">
        <f t="shared" si="43"/>
        <v>0</v>
      </c>
    </row>
    <row r="308" spans="1:15" x14ac:dyDescent="0.25">
      <c r="A308" s="3"/>
      <c r="B308" s="3"/>
      <c r="C308" s="3"/>
      <c r="D308" s="3"/>
      <c r="E308" s="10">
        <v>305</v>
      </c>
      <c r="F308" s="7">
        <v>50891</v>
      </c>
      <c r="G308" s="8">
        <f t="shared" si="37"/>
        <v>73179</v>
      </c>
      <c r="H308" s="6">
        <f t="shared" si="44"/>
        <v>84658.873522484646</v>
      </c>
      <c r="I308" s="6">
        <f t="shared" si="45"/>
        <v>-11479.873522484646</v>
      </c>
      <c r="J308" s="9">
        <f t="shared" si="38"/>
        <v>-21980.308422837759</v>
      </c>
      <c r="K308" s="9">
        <f t="shared" si="39"/>
        <v>0</v>
      </c>
      <c r="L308" s="9">
        <f t="shared" si="40"/>
        <v>0</v>
      </c>
      <c r="M308" s="9">
        <f t="shared" si="41"/>
        <v>0</v>
      </c>
      <c r="N308" s="9">
        <f t="shared" si="42"/>
        <v>0</v>
      </c>
      <c r="O308" s="18">
        <f t="shared" si="43"/>
        <v>0</v>
      </c>
    </row>
    <row r="309" spans="1:15" x14ac:dyDescent="0.25">
      <c r="A309" s="3"/>
      <c r="B309" s="3"/>
      <c r="C309" s="3"/>
      <c r="D309" s="3"/>
      <c r="E309" s="10">
        <v>306</v>
      </c>
      <c r="F309" s="7">
        <v>50922</v>
      </c>
      <c r="G309" s="8">
        <f t="shared" si="37"/>
        <v>73179</v>
      </c>
      <c r="H309" s="6">
        <f t="shared" si="44"/>
        <v>84658.873522484646</v>
      </c>
      <c r="I309" s="6">
        <f t="shared" si="45"/>
        <v>-11479.873522484646</v>
      </c>
      <c r="J309" s="9">
        <f t="shared" si="38"/>
        <v>-21726.828754040616</v>
      </c>
      <c r="K309" s="9">
        <f t="shared" si="39"/>
        <v>0</v>
      </c>
      <c r="L309" s="9">
        <f t="shared" si="40"/>
        <v>0</v>
      </c>
      <c r="M309" s="9">
        <f t="shared" si="41"/>
        <v>0</v>
      </c>
      <c r="N309" s="9">
        <f t="shared" si="42"/>
        <v>0</v>
      </c>
      <c r="O309" s="18">
        <f t="shared" si="43"/>
        <v>0</v>
      </c>
    </row>
    <row r="310" spans="1:15" x14ac:dyDescent="0.25">
      <c r="A310" s="3"/>
      <c r="B310" s="3"/>
      <c r="C310" s="3"/>
      <c r="D310" s="3"/>
      <c r="E310" s="10">
        <v>307</v>
      </c>
      <c r="F310" s="7">
        <v>50952</v>
      </c>
      <c r="G310" s="8">
        <f t="shared" si="37"/>
        <v>73179</v>
      </c>
      <c r="H310" s="6">
        <f t="shared" si="44"/>
        <v>84658.873522484646</v>
      </c>
      <c r="I310" s="6">
        <f t="shared" si="45"/>
        <v>-11479.873522484646</v>
      </c>
      <c r="J310" s="9">
        <f t="shared" si="38"/>
        <v>-21476.272244521202</v>
      </c>
      <c r="K310" s="9">
        <f t="shared" si="39"/>
        <v>0</v>
      </c>
      <c r="L310" s="9">
        <f t="shared" si="40"/>
        <v>0</v>
      </c>
      <c r="M310" s="9">
        <f t="shared" si="41"/>
        <v>0</v>
      </c>
      <c r="N310" s="9">
        <f t="shared" si="42"/>
        <v>0</v>
      </c>
      <c r="O310" s="18">
        <f t="shared" si="43"/>
        <v>0</v>
      </c>
    </row>
    <row r="311" spans="1:15" x14ac:dyDescent="0.25">
      <c r="A311" s="3"/>
      <c r="B311" s="3"/>
      <c r="C311" s="3"/>
      <c r="D311" s="3"/>
      <c r="E311" s="10">
        <v>308</v>
      </c>
      <c r="F311" s="7">
        <v>50983</v>
      </c>
      <c r="G311" s="8">
        <f t="shared" si="37"/>
        <v>73179</v>
      </c>
      <c r="H311" s="6">
        <f t="shared" si="44"/>
        <v>84658.873522484646</v>
      </c>
      <c r="I311" s="6">
        <f t="shared" si="45"/>
        <v>-11479.873522484646</v>
      </c>
      <c r="J311" s="9">
        <f t="shared" si="38"/>
        <v>-21228.605184040727</v>
      </c>
      <c r="K311" s="9">
        <f t="shared" si="39"/>
        <v>0</v>
      </c>
      <c r="L311" s="9">
        <f t="shared" si="40"/>
        <v>0</v>
      </c>
      <c r="M311" s="9">
        <f t="shared" si="41"/>
        <v>0</v>
      </c>
      <c r="N311" s="9">
        <f t="shared" si="42"/>
        <v>0</v>
      </c>
      <c r="O311" s="18">
        <f t="shared" si="43"/>
        <v>0</v>
      </c>
    </row>
    <row r="312" spans="1:15" x14ac:dyDescent="0.25">
      <c r="A312" s="3"/>
      <c r="B312" s="3"/>
      <c r="C312" s="3"/>
      <c r="D312" s="3"/>
      <c r="E312" s="10">
        <v>309</v>
      </c>
      <c r="F312" s="7">
        <v>51014</v>
      </c>
      <c r="G312" s="8">
        <f t="shared" si="37"/>
        <v>73179</v>
      </c>
      <c r="H312" s="6">
        <f t="shared" si="44"/>
        <v>84658.873522484646</v>
      </c>
      <c r="I312" s="6">
        <f t="shared" si="45"/>
        <v>-11479.873522484646</v>
      </c>
      <c r="J312" s="9">
        <f t="shared" si="38"/>
        <v>-20983.7942511111</v>
      </c>
      <c r="K312" s="9">
        <f t="shared" si="39"/>
        <v>0</v>
      </c>
      <c r="L312" s="9">
        <f t="shared" si="40"/>
        <v>0</v>
      </c>
      <c r="M312" s="9">
        <f t="shared" si="41"/>
        <v>0</v>
      </c>
      <c r="N312" s="9">
        <f t="shared" si="42"/>
        <v>0</v>
      </c>
      <c r="O312" s="18">
        <f t="shared" si="43"/>
        <v>0</v>
      </c>
    </row>
    <row r="313" spans="1:15" x14ac:dyDescent="0.25">
      <c r="A313" s="3"/>
      <c r="B313" s="3"/>
      <c r="C313" s="3"/>
      <c r="D313" s="3"/>
      <c r="E313" s="10">
        <v>310</v>
      </c>
      <c r="F313" s="7">
        <v>51044</v>
      </c>
      <c r="G313" s="8">
        <f t="shared" si="37"/>
        <v>73179</v>
      </c>
      <c r="H313" s="6">
        <f t="shared" si="44"/>
        <v>84658.873522484646</v>
      </c>
      <c r="I313" s="6">
        <f t="shared" si="45"/>
        <v>-11479.873522484646</v>
      </c>
      <c r="J313" s="9">
        <f t="shared" si="38"/>
        <v>-20741.806508511792</v>
      </c>
      <c r="K313" s="9">
        <f t="shared" si="39"/>
        <v>0</v>
      </c>
      <c r="L313" s="9">
        <f t="shared" si="40"/>
        <v>0</v>
      </c>
      <c r="M313" s="9">
        <f t="shared" si="41"/>
        <v>0</v>
      </c>
      <c r="N313" s="9">
        <f t="shared" si="42"/>
        <v>0</v>
      </c>
      <c r="O313" s="18">
        <f t="shared" si="43"/>
        <v>0</v>
      </c>
    </row>
    <row r="314" spans="1:15" x14ac:dyDescent="0.25">
      <c r="A314" s="3"/>
      <c r="B314" s="3"/>
      <c r="C314" s="3"/>
      <c r="D314" s="3"/>
      <c r="E314" s="10">
        <v>311</v>
      </c>
      <c r="F314" s="7">
        <v>51075</v>
      </c>
      <c r="G314" s="8">
        <f t="shared" si="37"/>
        <v>73179</v>
      </c>
      <c r="H314" s="6">
        <f t="shared" si="44"/>
        <v>84658.873522484646</v>
      </c>
      <c r="I314" s="6">
        <f t="shared" si="45"/>
        <v>-11479.873522484646</v>
      </c>
      <c r="J314" s="9">
        <f t="shared" si="38"/>
        <v>-20502.609398858443</v>
      </c>
      <c r="K314" s="9">
        <f t="shared" si="39"/>
        <v>0</v>
      </c>
      <c r="L314" s="9">
        <f t="shared" si="40"/>
        <v>0</v>
      </c>
      <c r="M314" s="9">
        <f t="shared" si="41"/>
        <v>0</v>
      </c>
      <c r="N314" s="9">
        <f t="shared" si="42"/>
        <v>0</v>
      </c>
      <c r="O314" s="18">
        <f t="shared" si="43"/>
        <v>0</v>
      </c>
    </row>
    <row r="315" spans="1:15" x14ac:dyDescent="0.25">
      <c r="A315" s="3"/>
      <c r="B315" s="3"/>
      <c r="C315" s="3"/>
      <c r="D315" s="3"/>
      <c r="E315" s="10">
        <v>312</v>
      </c>
      <c r="F315" s="7">
        <v>51105</v>
      </c>
      <c r="G315" s="8">
        <f t="shared" si="37"/>
        <v>73179</v>
      </c>
      <c r="H315" s="6">
        <f t="shared" si="44"/>
        <v>88891.817198608886</v>
      </c>
      <c r="I315" s="6">
        <f t="shared" si="45"/>
        <v>-15712.817198608886</v>
      </c>
      <c r="J315" s="9">
        <f t="shared" si="38"/>
        <v>-27738.862761267708</v>
      </c>
      <c r="K315" s="9">
        <f t="shared" si="39"/>
        <v>0</v>
      </c>
      <c r="L315" s="9">
        <f t="shared" si="40"/>
        <v>0</v>
      </c>
      <c r="M315" s="9">
        <f t="shared" si="41"/>
        <v>0</v>
      </c>
      <c r="N315" s="9">
        <f t="shared" si="42"/>
        <v>0</v>
      </c>
      <c r="O315" s="18">
        <f t="shared" si="43"/>
        <v>0</v>
      </c>
    </row>
    <row r="316" spans="1:15" x14ac:dyDescent="0.25">
      <c r="A316" s="3"/>
      <c r="B316" s="3"/>
      <c r="C316" s="3"/>
      <c r="D316" s="3"/>
      <c r="E316" s="10">
        <v>313</v>
      </c>
      <c r="F316" s="7">
        <v>51136</v>
      </c>
      <c r="G316" s="8">
        <f t="shared" si="37"/>
        <v>73179</v>
      </c>
      <c r="H316" s="6">
        <f t="shared" si="44"/>
        <v>88891.817198608886</v>
      </c>
      <c r="I316" s="6">
        <f t="shared" si="45"/>
        <v>-15712.817198608886</v>
      </c>
      <c r="J316" s="9">
        <f t="shared" si="38"/>
        <v>-27418.974722834635</v>
      </c>
      <c r="K316" s="9">
        <f t="shared" si="39"/>
        <v>0</v>
      </c>
      <c r="L316" s="9">
        <f t="shared" si="40"/>
        <v>0</v>
      </c>
      <c r="M316" s="9">
        <f t="shared" si="41"/>
        <v>0</v>
      </c>
      <c r="N316" s="9">
        <f t="shared" si="42"/>
        <v>0</v>
      </c>
      <c r="O316" s="18">
        <f t="shared" si="43"/>
        <v>0</v>
      </c>
    </row>
    <row r="317" spans="1:15" x14ac:dyDescent="0.25">
      <c r="A317" s="3"/>
      <c r="B317" s="3"/>
      <c r="C317" s="3"/>
      <c r="D317" s="3"/>
      <c r="E317" s="10">
        <v>314</v>
      </c>
      <c r="F317" s="7">
        <v>51167</v>
      </c>
      <c r="G317" s="8">
        <f t="shared" si="37"/>
        <v>73179</v>
      </c>
      <c r="H317" s="6">
        <f t="shared" si="44"/>
        <v>88891.817198608886</v>
      </c>
      <c r="I317" s="6">
        <f t="shared" si="45"/>
        <v>-15712.817198608886</v>
      </c>
      <c r="J317" s="9">
        <f t="shared" si="38"/>
        <v>-27102.775673312655</v>
      </c>
      <c r="K317" s="9">
        <f t="shared" si="39"/>
        <v>0</v>
      </c>
      <c r="L317" s="9">
        <f t="shared" si="40"/>
        <v>0</v>
      </c>
      <c r="M317" s="9">
        <f t="shared" si="41"/>
        <v>0</v>
      </c>
      <c r="N317" s="9">
        <f t="shared" si="42"/>
        <v>0</v>
      </c>
      <c r="O317" s="18">
        <f t="shared" si="43"/>
        <v>0</v>
      </c>
    </row>
    <row r="318" spans="1:15" x14ac:dyDescent="0.25">
      <c r="A318" s="3"/>
      <c r="B318" s="3"/>
      <c r="C318" s="3"/>
      <c r="D318" s="3"/>
      <c r="E318" s="10">
        <v>315</v>
      </c>
      <c r="F318" s="7">
        <v>51196</v>
      </c>
      <c r="G318" s="8">
        <f t="shared" si="37"/>
        <v>73179</v>
      </c>
      <c r="H318" s="6">
        <f t="shared" si="44"/>
        <v>88891.817198608886</v>
      </c>
      <c r="I318" s="6">
        <f t="shared" si="45"/>
        <v>-15712.817198608886</v>
      </c>
      <c r="J318" s="9">
        <f t="shared" si="38"/>
        <v>-26790.223070819753</v>
      </c>
      <c r="K318" s="9">
        <f t="shared" si="39"/>
        <v>0</v>
      </c>
      <c r="L318" s="9">
        <f t="shared" si="40"/>
        <v>0</v>
      </c>
      <c r="M318" s="9">
        <f t="shared" si="41"/>
        <v>0</v>
      </c>
      <c r="N318" s="9">
        <f t="shared" si="42"/>
        <v>0</v>
      </c>
      <c r="O318" s="18">
        <f t="shared" si="43"/>
        <v>0</v>
      </c>
    </row>
    <row r="319" spans="1:15" x14ac:dyDescent="0.25">
      <c r="A319" s="3"/>
      <c r="B319" s="3"/>
      <c r="C319" s="3"/>
      <c r="D319" s="3"/>
      <c r="E319" s="10">
        <v>316</v>
      </c>
      <c r="F319" s="7">
        <v>51227</v>
      </c>
      <c r="G319" s="8">
        <f t="shared" si="37"/>
        <v>73179</v>
      </c>
      <c r="H319" s="6">
        <f t="shared" si="44"/>
        <v>88891.817198608886</v>
      </c>
      <c r="I319" s="6">
        <f t="shared" si="45"/>
        <v>-15712.817198608886</v>
      </c>
      <c r="J319" s="9">
        <f t="shared" si="38"/>
        <v>-26481.274864072249</v>
      </c>
      <c r="K319" s="9">
        <f t="shared" si="39"/>
        <v>0</v>
      </c>
      <c r="L319" s="9">
        <f t="shared" si="40"/>
        <v>0</v>
      </c>
      <c r="M319" s="9">
        <f t="shared" si="41"/>
        <v>0</v>
      </c>
      <c r="N319" s="9">
        <f t="shared" si="42"/>
        <v>0</v>
      </c>
      <c r="O319" s="18">
        <f t="shared" si="43"/>
        <v>0</v>
      </c>
    </row>
    <row r="320" spans="1:15" x14ac:dyDescent="0.25">
      <c r="A320" s="3"/>
      <c r="B320" s="3"/>
      <c r="C320" s="3"/>
      <c r="D320" s="3"/>
      <c r="E320" s="10">
        <v>317</v>
      </c>
      <c r="F320" s="7">
        <v>51257</v>
      </c>
      <c r="G320" s="8">
        <f t="shared" si="37"/>
        <v>73179</v>
      </c>
      <c r="H320" s="6">
        <f t="shared" si="44"/>
        <v>88891.817198608886</v>
      </c>
      <c r="I320" s="6">
        <f t="shared" si="45"/>
        <v>-15712.817198608886</v>
      </c>
      <c r="J320" s="9">
        <f t="shared" si="38"/>
        <v>-26175.889486727097</v>
      </c>
      <c r="K320" s="9">
        <f t="shared" si="39"/>
        <v>0</v>
      </c>
      <c r="L320" s="9">
        <f t="shared" si="40"/>
        <v>0</v>
      </c>
      <c r="M320" s="9">
        <f t="shared" si="41"/>
        <v>0</v>
      </c>
      <c r="N320" s="9">
        <f t="shared" si="42"/>
        <v>0</v>
      </c>
      <c r="O320" s="18">
        <f t="shared" si="43"/>
        <v>0</v>
      </c>
    </row>
    <row r="321" spans="1:15" x14ac:dyDescent="0.25">
      <c r="A321" s="3"/>
      <c r="B321" s="3"/>
      <c r="C321" s="3"/>
      <c r="D321" s="3"/>
      <c r="E321" s="10">
        <v>318</v>
      </c>
      <c r="F321" s="7">
        <v>51288</v>
      </c>
      <c r="G321" s="8">
        <f t="shared" si="37"/>
        <v>73179</v>
      </c>
      <c r="H321" s="6">
        <f t="shared" si="44"/>
        <v>88891.817198608886</v>
      </c>
      <c r="I321" s="6">
        <f t="shared" si="45"/>
        <v>-15712.817198608886</v>
      </c>
      <c r="J321" s="9">
        <f t="shared" si="38"/>
        <v>-25874.025851789549</v>
      </c>
      <c r="K321" s="9">
        <f t="shared" si="39"/>
        <v>0</v>
      </c>
      <c r="L321" s="9">
        <f t="shared" si="40"/>
        <v>0</v>
      </c>
      <c r="M321" s="9">
        <f t="shared" si="41"/>
        <v>0</v>
      </c>
      <c r="N321" s="9">
        <f t="shared" si="42"/>
        <v>0</v>
      </c>
      <c r="O321" s="18">
        <f t="shared" si="43"/>
        <v>0</v>
      </c>
    </row>
    <row r="322" spans="1:15" x14ac:dyDescent="0.25">
      <c r="A322" s="3"/>
      <c r="B322" s="3"/>
      <c r="C322" s="3"/>
      <c r="D322" s="3"/>
      <c r="E322" s="10">
        <v>319</v>
      </c>
      <c r="F322" s="7">
        <v>51318</v>
      </c>
      <c r="G322" s="8">
        <f t="shared" si="37"/>
        <v>73179</v>
      </c>
      <c r="H322" s="6">
        <f t="shared" si="44"/>
        <v>88891.817198608886</v>
      </c>
      <c r="I322" s="6">
        <f t="shared" si="45"/>
        <v>-15712.817198608886</v>
      </c>
      <c r="J322" s="9">
        <f t="shared" si="38"/>
        <v>-25575.64334608522</v>
      </c>
      <c r="K322" s="9">
        <f t="shared" si="39"/>
        <v>0</v>
      </c>
      <c r="L322" s="9">
        <f t="shared" si="40"/>
        <v>0</v>
      </c>
      <c r="M322" s="9">
        <f t="shared" si="41"/>
        <v>0</v>
      </c>
      <c r="N322" s="9">
        <f t="shared" si="42"/>
        <v>0</v>
      </c>
      <c r="O322" s="18">
        <f t="shared" si="43"/>
        <v>0</v>
      </c>
    </row>
    <row r="323" spans="1:15" x14ac:dyDescent="0.25">
      <c r="A323" s="3"/>
      <c r="B323" s="3"/>
      <c r="C323" s="3"/>
      <c r="D323" s="3"/>
      <c r="E323" s="10">
        <v>320</v>
      </c>
      <c r="F323" s="7">
        <v>51349</v>
      </c>
      <c r="G323" s="8">
        <f t="shared" si="37"/>
        <v>73179</v>
      </c>
      <c r="H323" s="6">
        <f t="shared" si="44"/>
        <v>88891.817198608886</v>
      </c>
      <c r="I323" s="6">
        <f t="shared" si="45"/>
        <v>-15712.817198608886</v>
      </c>
      <c r="J323" s="9">
        <f t="shared" si="38"/>
        <v>-25280.701824795935</v>
      </c>
      <c r="K323" s="9">
        <f t="shared" si="39"/>
        <v>0</v>
      </c>
      <c r="L323" s="9">
        <f t="shared" si="40"/>
        <v>0</v>
      </c>
      <c r="M323" s="9">
        <f t="shared" si="41"/>
        <v>0</v>
      </c>
      <c r="N323" s="9">
        <f t="shared" si="42"/>
        <v>0</v>
      </c>
      <c r="O323" s="18">
        <f t="shared" si="43"/>
        <v>0</v>
      </c>
    </row>
    <row r="324" spans="1:15" x14ac:dyDescent="0.25">
      <c r="A324" s="3"/>
      <c r="B324" s="3"/>
      <c r="C324" s="3"/>
      <c r="D324" s="3"/>
      <c r="E324" s="10">
        <v>321</v>
      </c>
      <c r="F324" s="7">
        <v>51380</v>
      </c>
      <c r="G324" s="8">
        <f t="shared" ref="G324:G363" si="46">EMI</f>
        <v>73179</v>
      </c>
      <c r="H324" s="6">
        <f t="shared" si="44"/>
        <v>88891.817198608886</v>
      </c>
      <c r="I324" s="6">
        <f t="shared" si="45"/>
        <v>-15712.817198608886</v>
      </c>
      <c r="J324" s="9">
        <f t="shared" ref="J324:J363" si="47">POWER((1+(Yearly_market_return__Index_returns/12)),((12*30+1)-$E324))*$I324</f>
        <v>-24989.16160605858</v>
      </c>
      <c r="K324" s="9">
        <f t="shared" ref="K324:K363" si="48">IF($E324&lt;=12*25,POWER((1+(Yearly_market_return__Index_returns/12)),((12*25+1)-$E324))*$I324,0)</f>
        <v>0</v>
      </c>
      <c r="L324" s="9">
        <f t="shared" ref="L324:L363" si="49">IF($E324&lt;=12*20,POWER((1+(Yearly_market_return__Index_returns/12)),((12*20+1)-$E324))*$I324,0)</f>
        <v>0</v>
      </c>
      <c r="M324" s="9">
        <f t="shared" ref="M324:M363" si="50">IF($E324&lt;=12*15,POWER((1+(Yearly_market_return__Index_returns/12)),((12*15+1)-$E324))*$I324,0)</f>
        <v>0</v>
      </c>
      <c r="N324" s="9">
        <f t="shared" ref="N324:N363" si="51">IF($E324&lt;=12*10,POWER((1+(Yearly_market_return__Index_returns/12)),((12*10+1)-$E324))*$I324,0)</f>
        <v>0</v>
      </c>
      <c r="O324" s="18">
        <f t="shared" ref="O324:O363" si="52">IF($E324&lt;=12*5,POWER((1+(Yearly_market_return__Index_returns/12)),((12*5+1)-$E324))*$I324,0)</f>
        <v>0</v>
      </c>
    </row>
    <row r="325" spans="1:15" x14ac:dyDescent="0.25">
      <c r="A325" s="3"/>
      <c r="B325" s="3"/>
      <c r="C325" s="3"/>
      <c r="D325" s="3"/>
      <c r="E325" s="10">
        <v>322</v>
      </c>
      <c r="F325" s="7">
        <v>51410</v>
      </c>
      <c r="G325" s="8">
        <f t="shared" si="46"/>
        <v>73179</v>
      </c>
      <c r="H325" s="6">
        <f t="shared" ref="H325:H363" si="53">$C$4*$C$9*(POWER((1+$C$10),QUOTIENT(E325,12)))/12</f>
        <v>88891.817198608886</v>
      </c>
      <c r="I325" s="6">
        <f t="shared" si="45"/>
        <v>-15712.817198608886</v>
      </c>
      <c r="J325" s="9">
        <f t="shared" si="47"/>
        <v>-24700.983465626276</v>
      </c>
      <c r="K325" s="9">
        <f t="shared" si="48"/>
        <v>0</v>
      </c>
      <c r="L325" s="9">
        <f t="shared" si="49"/>
        <v>0</v>
      </c>
      <c r="M325" s="9">
        <f t="shared" si="50"/>
        <v>0</v>
      </c>
      <c r="N325" s="9">
        <f t="shared" si="51"/>
        <v>0</v>
      </c>
      <c r="O325" s="18">
        <f t="shared" si="52"/>
        <v>0</v>
      </c>
    </row>
    <row r="326" spans="1:15" x14ac:dyDescent="0.25">
      <c r="A326" s="3"/>
      <c r="B326" s="3"/>
      <c r="C326" s="3"/>
      <c r="D326" s="3"/>
      <c r="E326" s="10">
        <v>323</v>
      </c>
      <c r="F326" s="7">
        <v>51441</v>
      </c>
      <c r="G326" s="8">
        <f t="shared" si="46"/>
        <v>73179</v>
      </c>
      <c r="H326" s="6">
        <f t="shared" si="53"/>
        <v>88891.817198608886</v>
      </c>
      <c r="I326" s="6">
        <f t="shared" ref="I326:I363" si="54">G326-H326</f>
        <v>-15712.817198608886</v>
      </c>
      <c r="J326" s="9">
        <f t="shared" si="47"/>
        <v>-24416.128631591047</v>
      </c>
      <c r="K326" s="9">
        <f t="shared" si="48"/>
        <v>0</v>
      </c>
      <c r="L326" s="9">
        <f t="shared" si="49"/>
        <v>0</v>
      </c>
      <c r="M326" s="9">
        <f t="shared" si="50"/>
        <v>0</v>
      </c>
      <c r="N326" s="9">
        <f t="shared" si="51"/>
        <v>0</v>
      </c>
      <c r="O326" s="18">
        <f t="shared" si="52"/>
        <v>0</v>
      </c>
    </row>
    <row r="327" spans="1:15" x14ac:dyDescent="0.25">
      <c r="A327" s="3"/>
      <c r="B327" s="3"/>
      <c r="C327" s="3"/>
      <c r="D327" s="3"/>
      <c r="E327" s="10">
        <v>324</v>
      </c>
      <c r="F327" s="7">
        <v>51471</v>
      </c>
      <c r="G327" s="8">
        <f t="shared" si="46"/>
        <v>73179</v>
      </c>
      <c r="H327" s="6">
        <f t="shared" si="53"/>
        <v>93336.408058539324</v>
      </c>
      <c r="I327" s="6">
        <f t="shared" si="54"/>
        <v>-20157.408058539324</v>
      </c>
      <c r="J327" s="9">
        <f t="shared" si="47"/>
        <v>-30961.357436752409</v>
      </c>
      <c r="K327" s="9">
        <f t="shared" si="48"/>
        <v>0</v>
      </c>
      <c r="L327" s="9">
        <f t="shared" si="49"/>
        <v>0</v>
      </c>
      <c r="M327" s="9">
        <f t="shared" si="50"/>
        <v>0</v>
      </c>
      <c r="N327" s="9">
        <f t="shared" si="51"/>
        <v>0</v>
      </c>
      <c r="O327" s="18">
        <f t="shared" si="52"/>
        <v>0</v>
      </c>
    </row>
    <row r="328" spans="1:15" x14ac:dyDescent="0.25">
      <c r="A328" s="3"/>
      <c r="B328" s="3"/>
      <c r="C328" s="3"/>
      <c r="D328" s="3"/>
      <c r="E328" s="10">
        <v>325</v>
      </c>
      <c r="F328" s="7">
        <v>51502</v>
      </c>
      <c r="G328" s="8">
        <f t="shared" si="46"/>
        <v>73179</v>
      </c>
      <c r="H328" s="6">
        <f t="shared" si="53"/>
        <v>93336.408058539324</v>
      </c>
      <c r="I328" s="6">
        <f t="shared" si="54"/>
        <v>-20157.408058539324</v>
      </c>
      <c r="J328" s="9">
        <f t="shared" si="47"/>
        <v>-30604.307186246206</v>
      </c>
      <c r="K328" s="9">
        <f t="shared" si="48"/>
        <v>0</v>
      </c>
      <c r="L328" s="9">
        <f t="shared" si="49"/>
        <v>0</v>
      </c>
      <c r="M328" s="9">
        <f t="shared" si="50"/>
        <v>0</v>
      </c>
      <c r="N328" s="9">
        <f t="shared" si="51"/>
        <v>0</v>
      </c>
      <c r="O328" s="18">
        <f t="shared" si="52"/>
        <v>0</v>
      </c>
    </row>
    <row r="329" spans="1:15" x14ac:dyDescent="0.25">
      <c r="A329" s="3"/>
      <c r="B329" s="3"/>
      <c r="C329" s="3"/>
      <c r="D329" s="3"/>
      <c r="E329" s="10">
        <v>326</v>
      </c>
      <c r="F329" s="7">
        <v>51533</v>
      </c>
      <c r="G329" s="8">
        <f t="shared" si="46"/>
        <v>73179</v>
      </c>
      <c r="H329" s="6">
        <f t="shared" si="53"/>
        <v>93336.408058539324</v>
      </c>
      <c r="I329" s="6">
        <f t="shared" si="54"/>
        <v>-20157.408058539324</v>
      </c>
      <c r="J329" s="9">
        <f t="shared" si="47"/>
        <v>-30251.374483933647</v>
      </c>
      <c r="K329" s="9">
        <f t="shared" si="48"/>
        <v>0</v>
      </c>
      <c r="L329" s="9">
        <f t="shared" si="49"/>
        <v>0</v>
      </c>
      <c r="M329" s="9">
        <f t="shared" si="50"/>
        <v>0</v>
      </c>
      <c r="N329" s="9">
        <f t="shared" si="51"/>
        <v>0</v>
      </c>
      <c r="O329" s="18">
        <f t="shared" si="52"/>
        <v>0</v>
      </c>
    </row>
    <row r="330" spans="1:15" x14ac:dyDescent="0.25">
      <c r="A330" s="3"/>
      <c r="B330" s="3"/>
      <c r="C330" s="3"/>
      <c r="D330" s="3"/>
      <c r="E330" s="10">
        <v>327</v>
      </c>
      <c r="F330" s="7">
        <v>51561</v>
      </c>
      <c r="G330" s="8">
        <f t="shared" si="46"/>
        <v>73179</v>
      </c>
      <c r="H330" s="6">
        <f t="shared" si="53"/>
        <v>93336.408058539324</v>
      </c>
      <c r="I330" s="6">
        <f t="shared" si="54"/>
        <v>-20157.408058539324</v>
      </c>
      <c r="J330" s="9">
        <f t="shared" si="47"/>
        <v>-29902.511845733421</v>
      </c>
      <c r="K330" s="9">
        <f t="shared" si="48"/>
        <v>0</v>
      </c>
      <c r="L330" s="9">
        <f t="shared" si="49"/>
        <v>0</v>
      </c>
      <c r="M330" s="9">
        <f t="shared" si="50"/>
        <v>0</v>
      </c>
      <c r="N330" s="9">
        <f t="shared" si="51"/>
        <v>0</v>
      </c>
      <c r="O330" s="18">
        <f t="shared" si="52"/>
        <v>0</v>
      </c>
    </row>
    <row r="331" spans="1:15" x14ac:dyDescent="0.25">
      <c r="A331" s="3"/>
      <c r="B331" s="3"/>
      <c r="C331" s="3"/>
      <c r="D331" s="3"/>
      <c r="E331" s="10">
        <v>328</v>
      </c>
      <c r="F331" s="7">
        <v>51592</v>
      </c>
      <c r="G331" s="8">
        <f t="shared" si="46"/>
        <v>73179</v>
      </c>
      <c r="H331" s="6">
        <f t="shared" si="53"/>
        <v>93336.408058539324</v>
      </c>
      <c r="I331" s="6">
        <f t="shared" si="54"/>
        <v>-20157.408058539324</v>
      </c>
      <c r="J331" s="9">
        <f t="shared" si="47"/>
        <v>-29557.672335156592</v>
      </c>
      <c r="K331" s="9">
        <f t="shared" si="48"/>
        <v>0</v>
      </c>
      <c r="L331" s="9">
        <f t="shared" si="49"/>
        <v>0</v>
      </c>
      <c r="M331" s="9">
        <f t="shared" si="50"/>
        <v>0</v>
      </c>
      <c r="N331" s="9">
        <f t="shared" si="51"/>
        <v>0</v>
      </c>
      <c r="O331" s="18">
        <f t="shared" si="52"/>
        <v>0</v>
      </c>
    </row>
    <row r="332" spans="1:15" x14ac:dyDescent="0.25">
      <c r="A332" s="3"/>
      <c r="B332" s="3"/>
      <c r="C332" s="3"/>
      <c r="D332" s="3"/>
      <c r="E332" s="10">
        <v>329</v>
      </c>
      <c r="F332" s="7">
        <v>51622</v>
      </c>
      <c r="G332" s="8">
        <f t="shared" si="46"/>
        <v>73179</v>
      </c>
      <c r="H332" s="6">
        <f t="shared" si="53"/>
        <v>93336.408058539324</v>
      </c>
      <c r="I332" s="6">
        <f t="shared" si="54"/>
        <v>-20157.408058539324</v>
      </c>
      <c r="J332" s="9">
        <f t="shared" si="47"/>
        <v>-29216.809556991691</v>
      </c>
      <c r="K332" s="9">
        <f t="shared" si="48"/>
        <v>0</v>
      </c>
      <c r="L332" s="9">
        <f t="shared" si="49"/>
        <v>0</v>
      </c>
      <c r="M332" s="9">
        <f t="shared" si="50"/>
        <v>0</v>
      </c>
      <c r="N332" s="9">
        <f t="shared" si="51"/>
        <v>0</v>
      </c>
      <c r="O332" s="18">
        <f t="shared" si="52"/>
        <v>0</v>
      </c>
    </row>
    <row r="333" spans="1:15" x14ac:dyDescent="0.25">
      <c r="A333" s="3"/>
      <c r="B333" s="3"/>
      <c r="C333" s="3"/>
      <c r="D333" s="3"/>
      <c r="E333" s="10">
        <v>330</v>
      </c>
      <c r="F333" s="7">
        <v>51653</v>
      </c>
      <c r="G333" s="8">
        <f t="shared" si="46"/>
        <v>73179</v>
      </c>
      <c r="H333" s="6">
        <f t="shared" si="53"/>
        <v>93336.408058539324</v>
      </c>
      <c r="I333" s="6">
        <f t="shared" si="54"/>
        <v>-20157.408058539324</v>
      </c>
      <c r="J333" s="9">
        <f t="shared" si="47"/>
        <v>-28879.877651062627</v>
      </c>
      <c r="K333" s="9">
        <f t="shared" si="48"/>
        <v>0</v>
      </c>
      <c r="L333" s="9">
        <f t="shared" si="49"/>
        <v>0</v>
      </c>
      <c r="M333" s="9">
        <f t="shared" si="50"/>
        <v>0</v>
      </c>
      <c r="N333" s="9">
        <f t="shared" si="51"/>
        <v>0</v>
      </c>
      <c r="O333" s="18">
        <f t="shared" si="52"/>
        <v>0</v>
      </c>
    </row>
    <row r="334" spans="1:15" x14ac:dyDescent="0.25">
      <c r="A334" s="3"/>
      <c r="B334" s="3"/>
      <c r="C334" s="3"/>
      <c r="D334" s="3"/>
      <c r="E334" s="10">
        <v>331</v>
      </c>
      <c r="F334" s="7">
        <v>51683</v>
      </c>
      <c r="G334" s="8">
        <f t="shared" si="46"/>
        <v>73179</v>
      </c>
      <c r="H334" s="6">
        <f t="shared" si="53"/>
        <v>93336.408058539324</v>
      </c>
      <c r="I334" s="6">
        <f t="shared" si="54"/>
        <v>-20157.408058539324</v>
      </c>
      <c r="J334" s="9">
        <f t="shared" si="47"/>
        <v>-28546.831286058605</v>
      </c>
      <c r="K334" s="9">
        <f t="shared" si="48"/>
        <v>0</v>
      </c>
      <c r="L334" s="9">
        <f t="shared" si="49"/>
        <v>0</v>
      </c>
      <c r="M334" s="9">
        <f t="shared" si="50"/>
        <v>0</v>
      </c>
      <c r="N334" s="9">
        <f t="shared" si="51"/>
        <v>0</v>
      </c>
      <c r="O334" s="18">
        <f t="shared" si="52"/>
        <v>0</v>
      </c>
    </row>
    <row r="335" spans="1:15" x14ac:dyDescent="0.25">
      <c r="A335" s="3"/>
      <c r="B335" s="3"/>
      <c r="C335" s="3"/>
      <c r="D335" s="3"/>
      <c r="E335" s="10">
        <v>332</v>
      </c>
      <c r="F335" s="7">
        <v>51714</v>
      </c>
      <c r="G335" s="8">
        <f t="shared" si="46"/>
        <v>73179</v>
      </c>
      <c r="H335" s="6">
        <f t="shared" si="53"/>
        <v>93336.408058539324</v>
      </c>
      <c r="I335" s="6">
        <f t="shared" si="54"/>
        <v>-20157.408058539324</v>
      </c>
      <c r="J335" s="9">
        <f t="shared" si="47"/>
        <v>-28217.625653435196</v>
      </c>
      <c r="K335" s="9">
        <f t="shared" si="48"/>
        <v>0</v>
      </c>
      <c r="L335" s="9">
        <f t="shared" si="49"/>
        <v>0</v>
      </c>
      <c r="M335" s="9">
        <f t="shared" si="50"/>
        <v>0</v>
      </c>
      <c r="N335" s="9">
        <f t="shared" si="51"/>
        <v>0</v>
      </c>
      <c r="O335" s="18">
        <f t="shared" si="52"/>
        <v>0</v>
      </c>
    </row>
    <row r="336" spans="1:15" x14ac:dyDescent="0.25">
      <c r="A336" s="3"/>
      <c r="B336" s="3"/>
      <c r="C336" s="3"/>
      <c r="D336" s="3"/>
      <c r="E336" s="10">
        <v>333</v>
      </c>
      <c r="F336" s="7">
        <v>51745</v>
      </c>
      <c r="G336" s="8">
        <f t="shared" si="46"/>
        <v>73179</v>
      </c>
      <c r="H336" s="6">
        <f t="shared" si="53"/>
        <v>93336.408058539324</v>
      </c>
      <c r="I336" s="6">
        <f t="shared" si="54"/>
        <v>-20157.408058539324</v>
      </c>
      <c r="J336" s="9">
        <f t="shared" si="47"/>
        <v>-27892.216461385698</v>
      </c>
      <c r="K336" s="9">
        <f t="shared" si="48"/>
        <v>0</v>
      </c>
      <c r="L336" s="9">
        <f t="shared" si="49"/>
        <v>0</v>
      </c>
      <c r="M336" s="9">
        <f t="shared" si="50"/>
        <v>0</v>
      </c>
      <c r="N336" s="9">
        <f t="shared" si="51"/>
        <v>0</v>
      </c>
      <c r="O336" s="18">
        <f t="shared" si="52"/>
        <v>0</v>
      </c>
    </row>
    <row r="337" spans="1:15" x14ac:dyDescent="0.25">
      <c r="A337" s="3"/>
      <c r="B337" s="3"/>
      <c r="C337" s="3"/>
      <c r="D337" s="3"/>
      <c r="E337" s="10">
        <v>334</v>
      </c>
      <c r="F337" s="7">
        <v>51775</v>
      </c>
      <c r="G337" s="8">
        <f t="shared" si="46"/>
        <v>73179</v>
      </c>
      <c r="H337" s="6">
        <f t="shared" si="53"/>
        <v>93336.408058539324</v>
      </c>
      <c r="I337" s="6">
        <f t="shared" si="54"/>
        <v>-20157.408058539324</v>
      </c>
      <c r="J337" s="9">
        <f t="shared" si="47"/>
        <v>-27570.559928882067</v>
      </c>
      <c r="K337" s="9">
        <f t="shared" si="48"/>
        <v>0</v>
      </c>
      <c r="L337" s="9">
        <f t="shared" si="49"/>
        <v>0</v>
      </c>
      <c r="M337" s="9">
        <f t="shared" si="50"/>
        <v>0</v>
      </c>
      <c r="N337" s="9">
        <f t="shared" si="51"/>
        <v>0</v>
      </c>
      <c r="O337" s="18">
        <f t="shared" si="52"/>
        <v>0</v>
      </c>
    </row>
    <row r="338" spans="1:15" x14ac:dyDescent="0.25">
      <c r="A338" s="3"/>
      <c r="B338" s="3"/>
      <c r="C338" s="3"/>
      <c r="D338" s="3"/>
      <c r="E338" s="10">
        <v>335</v>
      </c>
      <c r="F338" s="7">
        <v>51806</v>
      </c>
      <c r="G338" s="8">
        <f t="shared" si="46"/>
        <v>73179</v>
      </c>
      <c r="H338" s="6">
        <f t="shared" si="53"/>
        <v>93336.408058539324</v>
      </c>
      <c r="I338" s="6">
        <f t="shared" si="54"/>
        <v>-20157.408058539324</v>
      </c>
      <c r="J338" s="9">
        <f t="shared" si="47"/>
        <v>-27252.61277978458</v>
      </c>
      <c r="K338" s="9">
        <f t="shared" si="48"/>
        <v>0</v>
      </c>
      <c r="L338" s="9">
        <f t="shared" si="49"/>
        <v>0</v>
      </c>
      <c r="M338" s="9">
        <f t="shared" si="50"/>
        <v>0</v>
      </c>
      <c r="N338" s="9">
        <f t="shared" si="51"/>
        <v>0</v>
      </c>
      <c r="O338" s="18">
        <f t="shared" si="52"/>
        <v>0</v>
      </c>
    </row>
    <row r="339" spans="1:15" x14ac:dyDescent="0.25">
      <c r="A339" s="3"/>
      <c r="B339" s="3"/>
      <c r="C339" s="3"/>
      <c r="D339" s="3"/>
      <c r="E339" s="10">
        <v>336</v>
      </c>
      <c r="F339" s="7">
        <v>51836</v>
      </c>
      <c r="G339" s="8">
        <f t="shared" si="46"/>
        <v>73179</v>
      </c>
      <c r="H339" s="6">
        <f t="shared" si="53"/>
        <v>98003.228461466279</v>
      </c>
      <c r="I339" s="6">
        <f t="shared" si="54"/>
        <v>-24824.228461466279</v>
      </c>
      <c r="J339" s="9">
        <f t="shared" si="47"/>
        <v>-33175.064565870998</v>
      </c>
      <c r="K339" s="9">
        <f t="shared" si="48"/>
        <v>0</v>
      </c>
      <c r="L339" s="9">
        <f t="shared" si="49"/>
        <v>0</v>
      </c>
      <c r="M339" s="9">
        <f t="shared" si="50"/>
        <v>0</v>
      </c>
      <c r="N339" s="9">
        <f t="shared" si="51"/>
        <v>0</v>
      </c>
      <c r="O339" s="18">
        <f t="shared" si="52"/>
        <v>0</v>
      </c>
    </row>
    <row r="340" spans="1:15" x14ac:dyDescent="0.25">
      <c r="A340" s="3"/>
      <c r="B340" s="3"/>
      <c r="C340" s="3"/>
      <c r="D340" s="3"/>
      <c r="E340" s="10">
        <v>337</v>
      </c>
      <c r="F340" s="7">
        <v>51867</v>
      </c>
      <c r="G340" s="8">
        <f t="shared" si="46"/>
        <v>73179</v>
      </c>
      <c r="H340" s="6">
        <f t="shared" si="53"/>
        <v>98003.228461466279</v>
      </c>
      <c r="I340" s="6">
        <f t="shared" si="54"/>
        <v>-24824.228461466279</v>
      </c>
      <c r="J340" s="9">
        <f t="shared" si="47"/>
        <v>-32792.485567582531</v>
      </c>
      <c r="K340" s="9">
        <f t="shared" si="48"/>
        <v>0</v>
      </c>
      <c r="L340" s="9">
        <f t="shared" si="49"/>
        <v>0</v>
      </c>
      <c r="M340" s="9">
        <f t="shared" si="50"/>
        <v>0</v>
      </c>
      <c r="N340" s="9">
        <f t="shared" si="51"/>
        <v>0</v>
      </c>
      <c r="O340" s="18">
        <f t="shared" si="52"/>
        <v>0</v>
      </c>
    </row>
    <row r="341" spans="1:15" x14ac:dyDescent="0.25">
      <c r="A341" s="3"/>
      <c r="B341" s="3"/>
      <c r="C341" s="3"/>
      <c r="D341" s="3"/>
      <c r="E341" s="10">
        <v>338</v>
      </c>
      <c r="F341" s="7">
        <v>51898</v>
      </c>
      <c r="G341" s="8">
        <f t="shared" si="46"/>
        <v>73179</v>
      </c>
      <c r="H341" s="6">
        <f t="shared" si="53"/>
        <v>98003.228461466279</v>
      </c>
      <c r="I341" s="6">
        <f t="shared" si="54"/>
        <v>-24824.228461466279</v>
      </c>
      <c r="J341" s="9">
        <f t="shared" si="47"/>
        <v>-32414.31851820349</v>
      </c>
      <c r="K341" s="9">
        <f t="shared" si="48"/>
        <v>0</v>
      </c>
      <c r="L341" s="9">
        <f t="shared" si="49"/>
        <v>0</v>
      </c>
      <c r="M341" s="9">
        <f t="shared" si="50"/>
        <v>0</v>
      </c>
      <c r="N341" s="9">
        <f t="shared" si="51"/>
        <v>0</v>
      </c>
      <c r="O341" s="18">
        <f t="shared" si="52"/>
        <v>0</v>
      </c>
    </row>
    <row r="342" spans="1:15" x14ac:dyDescent="0.25">
      <c r="A342" s="3"/>
      <c r="B342" s="3"/>
      <c r="C342" s="3"/>
      <c r="D342" s="3"/>
      <c r="E342" s="10">
        <v>339</v>
      </c>
      <c r="F342" s="7">
        <v>51926</v>
      </c>
      <c r="G342" s="8">
        <f t="shared" si="46"/>
        <v>73179</v>
      </c>
      <c r="H342" s="6">
        <f t="shared" si="53"/>
        <v>98003.228461466279</v>
      </c>
      <c r="I342" s="6">
        <f t="shared" si="54"/>
        <v>-24824.228461466279</v>
      </c>
      <c r="J342" s="9">
        <f t="shared" si="47"/>
        <v>-32040.512538586645</v>
      </c>
      <c r="K342" s="9">
        <f t="shared" si="48"/>
        <v>0</v>
      </c>
      <c r="L342" s="9">
        <f t="shared" si="49"/>
        <v>0</v>
      </c>
      <c r="M342" s="9">
        <f t="shared" si="50"/>
        <v>0</v>
      </c>
      <c r="N342" s="9">
        <f t="shared" si="51"/>
        <v>0</v>
      </c>
      <c r="O342" s="18">
        <f t="shared" si="52"/>
        <v>0</v>
      </c>
    </row>
    <row r="343" spans="1:15" x14ac:dyDescent="0.25">
      <c r="A343" s="3"/>
      <c r="B343" s="3"/>
      <c r="C343" s="3"/>
      <c r="D343" s="3"/>
      <c r="E343" s="10">
        <v>340</v>
      </c>
      <c r="F343" s="7">
        <v>51957</v>
      </c>
      <c r="G343" s="8">
        <f t="shared" si="46"/>
        <v>73179</v>
      </c>
      <c r="H343" s="6">
        <f t="shared" si="53"/>
        <v>98003.228461466279</v>
      </c>
      <c r="I343" s="6">
        <f t="shared" si="54"/>
        <v>-24824.228461466279</v>
      </c>
      <c r="J343" s="9">
        <f t="shared" si="47"/>
        <v>-31671.017336329467</v>
      </c>
      <c r="K343" s="9">
        <f t="shared" si="48"/>
        <v>0</v>
      </c>
      <c r="L343" s="9">
        <f t="shared" si="49"/>
        <v>0</v>
      </c>
      <c r="M343" s="9">
        <f t="shared" si="50"/>
        <v>0</v>
      </c>
      <c r="N343" s="9">
        <f t="shared" si="51"/>
        <v>0</v>
      </c>
      <c r="O343" s="18">
        <f t="shared" si="52"/>
        <v>0</v>
      </c>
    </row>
    <row r="344" spans="1:15" x14ac:dyDescent="0.25">
      <c r="A344" s="3"/>
      <c r="B344" s="3"/>
      <c r="C344" s="3"/>
      <c r="D344" s="3"/>
      <c r="E344" s="10">
        <v>341</v>
      </c>
      <c r="F344" s="7">
        <v>51987</v>
      </c>
      <c r="G344" s="8">
        <f t="shared" si="46"/>
        <v>73179</v>
      </c>
      <c r="H344" s="6">
        <f t="shared" si="53"/>
        <v>98003.228461466279</v>
      </c>
      <c r="I344" s="6">
        <f t="shared" si="54"/>
        <v>-24824.228461466279</v>
      </c>
      <c r="J344" s="9">
        <f t="shared" si="47"/>
        <v>-31305.78319900771</v>
      </c>
      <c r="K344" s="9">
        <f t="shared" si="48"/>
        <v>0</v>
      </c>
      <c r="L344" s="9">
        <f t="shared" si="49"/>
        <v>0</v>
      </c>
      <c r="M344" s="9">
        <f t="shared" si="50"/>
        <v>0</v>
      </c>
      <c r="N344" s="9">
        <f t="shared" si="51"/>
        <v>0</v>
      </c>
      <c r="O344" s="18">
        <f t="shared" si="52"/>
        <v>0</v>
      </c>
    </row>
    <row r="345" spans="1:15" x14ac:dyDescent="0.25">
      <c r="A345" s="3"/>
      <c r="B345" s="3"/>
      <c r="C345" s="3"/>
      <c r="D345" s="3"/>
      <c r="E345" s="10">
        <v>342</v>
      </c>
      <c r="F345" s="7">
        <v>52018</v>
      </c>
      <c r="G345" s="8">
        <f t="shared" si="46"/>
        <v>73179</v>
      </c>
      <c r="H345" s="6">
        <f t="shared" si="53"/>
        <v>98003.228461466279</v>
      </c>
      <c r="I345" s="6">
        <f t="shared" si="54"/>
        <v>-24824.228461466279</v>
      </c>
      <c r="J345" s="9">
        <f t="shared" si="47"/>
        <v>-30944.760987487025</v>
      </c>
      <c r="K345" s="9">
        <f t="shared" si="48"/>
        <v>0</v>
      </c>
      <c r="L345" s="9">
        <f t="shared" si="49"/>
        <v>0</v>
      </c>
      <c r="M345" s="9">
        <f t="shared" si="50"/>
        <v>0</v>
      </c>
      <c r="N345" s="9">
        <f t="shared" si="51"/>
        <v>0</v>
      </c>
      <c r="O345" s="18">
        <f t="shared" si="52"/>
        <v>0</v>
      </c>
    </row>
    <row r="346" spans="1:15" x14ac:dyDescent="0.25">
      <c r="A346" s="3"/>
      <c r="B346" s="3"/>
      <c r="C346" s="3"/>
      <c r="D346" s="3"/>
      <c r="E346" s="10">
        <v>343</v>
      </c>
      <c r="F346" s="7">
        <v>52048</v>
      </c>
      <c r="G346" s="8">
        <f t="shared" si="46"/>
        <v>73179</v>
      </c>
      <c r="H346" s="6">
        <f t="shared" si="53"/>
        <v>98003.228461466279</v>
      </c>
      <c r="I346" s="6">
        <f t="shared" si="54"/>
        <v>-24824.228461466279</v>
      </c>
      <c r="J346" s="9">
        <f t="shared" si="47"/>
        <v>-30587.902129311722</v>
      </c>
      <c r="K346" s="9">
        <f t="shared" si="48"/>
        <v>0</v>
      </c>
      <c r="L346" s="9">
        <f t="shared" si="49"/>
        <v>0</v>
      </c>
      <c r="M346" s="9">
        <f t="shared" si="50"/>
        <v>0</v>
      </c>
      <c r="N346" s="9">
        <f t="shared" si="51"/>
        <v>0</v>
      </c>
      <c r="O346" s="18">
        <f t="shared" si="52"/>
        <v>0</v>
      </c>
    </row>
    <row r="347" spans="1:15" x14ac:dyDescent="0.25">
      <c r="A347" s="3"/>
      <c r="B347" s="3"/>
      <c r="C347" s="3"/>
      <c r="D347" s="3"/>
      <c r="E347" s="10">
        <v>344</v>
      </c>
      <c r="F347" s="7">
        <v>52079</v>
      </c>
      <c r="G347" s="8">
        <f t="shared" si="46"/>
        <v>73179</v>
      </c>
      <c r="H347" s="6">
        <f t="shared" si="53"/>
        <v>98003.228461466279</v>
      </c>
      <c r="I347" s="6">
        <f t="shared" si="54"/>
        <v>-24824.228461466279</v>
      </c>
      <c r="J347" s="9">
        <f t="shared" si="47"/>
        <v>-30235.15861216974</v>
      </c>
      <c r="K347" s="9">
        <f t="shared" si="48"/>
        <v>0</v>
      </c>
      <c r="L347" s="9">
        <f t="shared" si="49"/>
        <v>0</v>
      </c>
      <c r="M347" s="9">
        <f t="shared" si="50"/>
        <v>0</v>
      </c>
      <c r="N347" s="9">
        <f t="shared" si="51"/>
        <v>0</v>
      </c>
      <c r="O347" s="18">
        <f t="shared" si="52"/>
        <v>0</v>
      </c>
    </row>
    <row r="348" spans="1:15" x14ac:dyDescent="0.25">
      <c r="A348" s="3"/>
      <c r="B348" s="3"/>
      <c r="C348" s="3"/>
      <c r="D348" s="3"/>
      <c r="E348" s="10">
        <v>345</v>
      </c>
      <c r="F348" s="7">
        <v>52110</v>
      </c>
      <c r="G348" s="8">
        <f t="shared" si="46"/>
        <v>73179</v>
      </c>
      <c r="H348" s="6">
        <f t="shared" si="53"/>
        <v>98003.228461466279</v>
      </c>
      <c r="I348" s="6">
        <f t="shared" si="54"/>
        <v>-24824.228461466279</v>
      </c>
      <c r="J348" s="9">
        <f t="shared" si="47"/>
        <v>-29886.482977433021</v>
      </c>
      <c r="K348" s="9">
        <f t="shared" si="48"/>
        <v>0</v>
      </c>
      <c r="L348" s="9">
        <f t="shared" si="49"/>
        <v>0</v>
      </c>
      <c r="M348" s="9">
        <f t="shared" si="50"/>
        <v>0</v>
      </c>
      <c r="N348" s="9">
        <f t="shared" si="51"/>
        <v>0</v>
      </c>
      <c r="O348" s="18">
        <f t="shared" si="52"/>
        <v>0</v>
      </c>
    </row>
    <row r="349" spans="1:15" x14ac:dyDescent="0.25">
      <c r="A349" s="3"/>
      <c r="B349" s="3"/>
      <c r="C349" s="3"/>
      <c r="D349" s="3"/>
      <c r="E349" s="10">
        <v>346</v>
      </c>
      <c r="F349" s="7">
        <v>52140</v>
      </c>
      <c r="G349" s="8">
        <f t="shared" si="46"/>
        <v>73179</v>
      </c>
      <c r="H349" s="6">
        <f t="shared" si="53"/>
        <v>98003.228461466279</v>
      </c>
      <c r="I349" s="6">
        <f t="shared" si="54"/>
        <v>-24824.228461466279</v>
      </c>
      <c r="J349" s="9">
        <f t="shared" si="47"/>
        <v>-29541.828313772345</v>
      </c>
      <c r="K349" s="9">
        <f t="shared" si="48"/>
        <v>0</v>
      </c>
      <c r="L349" s="9">
        <f t="shared" si="49"/>
        <v>0</v>
      </c>
      <c r="M349" s="9">
        <f t="shared" si="50"/>
        <v>0</v>
      </c>
      <c r="N349" s="9">
        <f t="shared" si="51"/>
        <v>0</v>
      </c>
      <c r="O349" s="18">
        <f t="shared" si="52"/>
        <v>0</v>
      </c>
    </row>
    <row r="350" spans="1:15" x14ac:dyDescent="0.25">
      <c r="A350" s="3"/>
      <c r="B350" s="3"/>
      <c r="C350" s="3"/>
      <c r="D350" s="3"/>
      <c r="E350" s="10">
        <v>347</v>
      </c>
      <c r="F350" s="7">
        <v>52171</v>
      </c>
      <c r="G350" s="8">
        <f t="shared" si="46"/>
        <v>73179</v>
      </c>
      <c r="H350" s="6">
        <f t="shared" si="53"/>
        <v>98003.228461466279</v>
      </c>
      <c r="I350" s="6">
        <f t="shared" si="54"/>
        <v>-24824.228461466279</v>
      </c>
      <c r="J350" s="9">
        <f t="shared" si="47"/>
        <v>-29201.148250845807</v>
      </c>
      <c r="K350" s="9">
        <f t="shared" si="48"/>
        <v>0</v>
      </c>
      <c r="L350" s="9">
        <f t="shared" si="49"/>
        <v>0</v>
      </c>
      <c r="M350" s="9">
        <f t="shared" si="50"/>
        <v>0</v>
      </c>
      <c r="N350" s="9">
        <f t="shared" si="51"/>
        <v>0</v>
      </c>
      <c r="O350" s="18">
        <f t="shared" si="52"/>
        <v>0</v>
      </c>
    </row>
    <row r="351" spans="1:15" x14ac:dyDescent="0.25">
      <c r="A351" s="3"/>
      <c r="B351" s="3"/>
      <c r="C351" s="3"/>
      <c r="D351" s="3"/>
      <c r="E351" s="10">
        <v>348</v>
      </c>
      <c r="F351" s="7">
        <v>52201</v>
      </c>
      <c r="G351" s="8">
        <f t="shared" si="46"/>
        <v>73179</v>
      </c>
      <c r="H351" s="6">
        <f t="shared" si="53"/>
        <v>102903.38988453963</v>
      </c>
      <c r="I351" s="6">
        <f t="shared" si="54"/>
        <v>-29724.389884539632</v>
      </c>
      <c r="J351" s="9">
        <f t="shared" si="47"/>
        <v>-34562.064643687976</v>
      </c>
      <c r="K351" s="9">
        <f t="shared" si="48"/>
        <v>0</v>
      </c>
      <c r="L351" s="9">
        <f t="shared" si="49"/>
        <v>0</v>
      </c>
      <c r="M351" s="9">
        <f t="shared" si="50"/>
        <v>0</v>
      </c>
      <c r="N351" s="9">
        <f t="shared" si="51"/>
        <v>0</v>
      </c>
      <c r="O351" s="18">
        <f t="shared" si="52"/>
        <v>0</v>
      </c>
    </row>
    <row r="352" spans="1:15" x14ac:dyDescent="0.25">
      <c r="A352" s="3"/>
      <c r="B352" s="3"/>
      <c r="C352" s="3"/>
      <c r="D352" s="3"/>
      <c r="E352" s="10">
        <v>349</v>
      </c>
      <c r="F352" s="7">
        <v>52232</v>
      </c>
      <c r="G352" s="8">
        <f t="shared" si="46"/>
        <v>73179</v>
      </c>
      <c r="H352" s="6">
        <f t="shared" si="53"/>
        <v>102903.38988453963</v>
      </c>
      <c r="I352" s="6">
        <f t="shared" si="54"/>
        <v>-29724.389884539632</v>
      </c>
      <c r="J352" s="9">
        <f t="shared" si="47"/>
        <v>-34163.490586841493</v>
      </c>
      <c r="K352" s="9">
        <f t="shared" si="48"/>
        <v>0</v>
      </c>
      <c r="L352" s="9">
        <f t="shared" si="49"/>
        <v>0</v>
      </c>
      <c r="M352" s="9">
        <f t="shared" si="50"/>
        <v>0</v>
      </c>
      <c r="N352" s="9">
        <f t="shared" si="51"/>
        <v>0</v>
      </c>
      <c r="O352" s="18">
        <f t="shared" si="52"/>
        <v>0</v>
      </c>
    </row>
    <row r="353" spans="1:15" x14ac:dyDescent="0.25">
      <c r="A353" s="3"/>
      <c r="B353" s="3"/>
      <c r="C353" s="3"/>
      <c r="D353" s="3"/>
      <c r="E353" s="10">
        <v>350</v>
      </c>
      <c r="F353" s="7">
        <v>52263</v>
      </c>
      <c r="G353" s="8">
        <f t="shared" si="46"/>
        <v>73179</v>
      </c>
      <c r="H353" s="6">
        <f t="shared" si="53"/>
        <v>102903.38988453963</v>
      </c>
      <c r="I353" s="6">
        <f t="shared" si="54"/>
        <v>-29724.389884539632</v>
      </c>
      <c r="J353" s="9">
        <f t="shared" si="47"/>
        <v>-33769.512935922394</v>
      </c>
      <c r="K353" s="9">
        <f t="shared" si="48"/>
        <v>0</v>
      </c>
      <c r="L353" s="9">
        <f t="shared" si="49"/>
        <v>0</v>
      </c>
      <c r="M353" s="9">
        <f t="shared" si="50"/>
        <v>0</v>
      </c>
      <c r="N353" s="9">
        <f t="shared" si="51"/>
        <v>0</v>
      </c>
      <c r="O353" s="18">
        <f t="shared" si="52"/>
        <v>0</v>
      </c>
    </row>
    <row r="354" spans="1:15" x14ac:dyDescent="0.25">
      <c r="A354" s="3"/>
      <c r="B354" s="3"/>
      <c r="C354" s="3"/>
      <c r="D354" s="3"/>
      <c r="E354" s="10">
        <v>351</v>
      </c>
      <c r="F354" s="7">
        <v>52291</v>
      </c>
      <c r="G354" s="8">
        <f t="shared" si="46"/>
        <v>73179</v>
      </c>
      <c r="H354" s="6">
        <f t="shared" si="53"/>
        <v>102903.38988453963</v>
      </c>
      <c r="I354" s="6">
        <f t="shared" si="54"/>
        <v>-29724.389884539632</v>
      </c>
      <c r="J354" s="9">
        <f t="shared" si="47"/>
        <v>-33380.078684602035</v>
      </c>
      <c r="K354" s="9">
        <f t="shared" si="48"/>
        <v>0</v>
      </c>
      <c r="L354" s="9">
        <f t="shared" si="49"/>
        <v>0</v>
      </c>
      <c r="M354" s="9">
        <f t="shared" si="50"/>
        <v>0</v>
      </c>
      <c r="N354" s="9">
        <f t="shared" si="51"/>
        <v>0</v>
      </c>
      <c r="O354" s="18">
        <f t="shared" si="52"/>
        <v>0</v>
      </c>
    </row>
    <row r="355" spans="1:15" x14ac:dyDescent="0.25">
      <c r="A355" s="3"/>
      <c r="B355" s="3"/>
      <c r="C355" s="3"/>
      <c r="D355" s="3"/>
      <c r="E355" s="10">
        <v>352</v>
      </c>
      <c r="F355" s="7">
        <v>52322</v>
      </c>
      <c r="G355" s="8">
        <f t="shared" si="46"/>
        <v>73179</v>
      </c>
      <c r="H355" s="6">
        <f t="shared" si="53"/>
        <v>102903.38988453963</v>
      </c>
      <c r="I355" s="6">
        <f t="shared" si="54"/>
        <v>-29724.389884539632</v>
      </c>
      <c r="J355" s="9">
        <f t="shared" si="47"/>
        <v>-32995.135437827383</v>
      </c>
      <c r="K355" s="9">
        <f t="shared" si="48"/>
        <v>0</v>
      </c>
      <c r="L355" s="9">
        <f t="shared" si="49"/>
        <v>0</v>
      </c>
      <c r="M355" s="9">
        <f t="shared" si="50"/>
        <v>0</v>
      </c>
      <c r="N355" s="9">
        <f t="shared" si="51"/>
        <v>0</v>
      </c>
      <c r="O355" s="18">
        <f t="shared" si="52"/>
        <v>0</v>
      </c>
    </row>
    <row r="356" spans="1:15" x14ac:dyDescent="0.25">
      <c r="A356" s="3"/>
      <c r="B356" s="3"/>
      <c r="C356" s="3"/>
      <c r="D356" s="3"/>
      <c r="E356" s="10">
        <v>353</v>
      </c>
      <c r="F356" s="7">
        <v>52352</v>
      </c>
      <c r="G356" s="8">
        <f t="shared" si="46"/>
        <v>73179</v>
      </c>
      <c r="H356" s="6">
        <f t="shared" si="53"/>
        <v>102903.38988453963</v>
      </c>
      <c r="I356" s="6">
        <f t="shared" si="54"/>
        <v>-29724.389884539632</v>
      </c>
      <c r="J356" s="9">
        <f t="shared" si="47"/>
        <v>-32614.63140477171</v>
      </c>
      <c r="K356" s="9">
        <f t="shared" si="48"/>
        <v>0</v>
      </c>
      <c r="L356" s="9">
        <f t="shared" si="49"/>
        <v>0</v>
      </c>
      <c r="M356" s="9">
        <f t="shared" si="50"/>
        <v>0</v>
      </c>
      <c r="N356" s="9">
        <f t="shared" si="51"/>
        <v>0</v>
      </c>
      <c r="O356" s="18">
        <f t="shared" si="52"/>
        <v>0</v>
      </c>
    </row>
    <row r="357" spans="1:15" x14ac:dyDescent="0.25">
      <c r="A357" s="3"/>
      <c r="B357" s="3"/>
      <c r="C357" s="3"/>
      <c r="D357" s="3"/>
      <c r="E357" s="10">
        <v>354</v>
      </c>
      <c r="F357" s="7">
        <v>52383</v>
      </c>
      <c r="G357" s="8">
        <f t="shared" si="46"/>
        <v>73179</v>
      </c>
      <c r="H357" s="6">
        <f t="shared" si="53"/>
        <v>102903.38988453963</v>
      </c>
      <c r="I357" s="6">
        <f t="shared" si="54"/>
        <v>-29724.389884539632</v>
      </c>
      <c r="J357" s="9">
        <f t="shared" si="47"/>
        <v>-32238.5153918666</v>
      </c>
      <c r="K357" s="9">
        <f t="shared" si="48"/>
        <v>0</v>
      </c>
      <c r="L357" s="9">
        <f t="shared" si="49"/>
        <v>0</v>
      </c>
      <c r="M357" s="9">
        <f t="shared" si="50"/>
        <v>0</v>
      </c>
      <c r="N357" s="9">
        <f t="shared" si="51"/>
        <v>0</v>
      </c>
      <c r="O357" s="18">
        <f t="shared" si="52"/>
        <v>0</v>
      </c>
    </row>
    <row r="358" spans="1:15" x14ac:dyDescent="0.25">
      <c r="A358" s="3"/>
      <c r="B358" s="3"/>
      <c r="C358" s="3"/>
      <c r="D358" s="3"/>
      <c r="E358" s="10">
        <v>355</v>
      </c>
      <c r="F358" s="7">
        <v>52413</v>
      </c>
      <c r="G358" s="8">
        <f t="shared" si="46"/>
        <v>73179</v>
      </c>
      <c r="H358" s="6">
        <f t="shared" si="53"/>
        <v>102903.38988453963</v>
      </c>
      <c r="I358" s="6">
        <f t="shared" si="54"/>
        <v>-29724.389884539632</v>
      </c>
      <c r="J358" s="9">
        <f t="shared" si="47"/>
        <v>-31866.736795914265</v>
      </c>
      <c r="K358" s="9">
        <f t="shared" si="48"/>
        <v>0</v>
      </c>
      <c r="L358" s="9">
        <f t="shared" si="49"/>
        <v>0</v>
      </c>
      <c r="M358" s="9">
        <f t="shared" si="50"/>
        <v>0</v>
      </c>
      <c r="N358" s="9">
        <f t="shared" si="51"/>
        <v>0</v>
      </c>
      <c r="O358" s="18">
        <f t="shared" si="52"/>
        <v>0</v>
      </c>
    </row>
    <row r="359" spans="1:15" x14ac:dyDescent="0.25">
      <c r="A359" s="3"/>
      <c r="B359" s="3"/>
      <c r="C359" s="3"/>
      <c r="D359" s="3"/>
      <c r="E359" s="10">
        <v>356</v>
      </c>
      <c r="F359" s="7">
        <v>52444</v>
      </c>
      <c r="G359" s="8">
        <f t="shared" si="46"/>
        <v>73179</v>
      </c>
      <c r="H359" s="6">
        <f t="shared" si="53"/>
        <v>102903.38988453963</v>
      </c>
      <c r="I359" s="6">
        <f t="shared" si="54"/>
        <v>-29724.389884539632</v>
      </c>
      <c r="J359" s="9">
        <f t="shared" si="47"/>
        <v>-31499.245597279336</v>
      </c>
      <c r="K359" s="9">
        <f t="shared" si="48"/>
        <v>0</v>
      </c>
      <c r="L359" s="9">
        <f t="shared" si="49"/>
        <v>0</v>
      </c>
      <c r="M359" s="9">
        <f t="shared" si="50"/>
        <v>0</v>
      </c>
      <c r="N359" s="9">
        <f t="shared" si="51"/>
        <v>0</v>
      </c>
      <c r="O359" s="18">
        <f t="shared" si="52"/>
        <v>0</v>
      </c>
    </row>
    <row r="360" spans="1:15" x14ac:dyDescent="0.25">
      <c r="A360" s="3"/>
      <c r="B360" s="3"/>
      <c r="C360" s="3"/>
      <c r="D360" s="3"/>
      <c r="E360" s="10">
        <v>357</v>
      </c>
      <c r="F360" s="7">
        <v>52475</v>
      </c>
      <c r="G360" s="8">
        <f t="shared" si="46"/>
        <v>73179</v>
      </c>
      <c r="H360" s="6">
        <f t="shared" si="53"/>
        <v>102903.38988453963</v>
      </c>
      <c r="I360" s="6">
        <f t="shared" si="54"/>
        <v>-29724.389884539632</v>
      </c>
      <c r="J360" s="9">
        <f t="shared" si="47"/>
        <v>-31135.992353159148</v>
      </c>
      <c r="K360" s="9">
        <f t="shared" si="48"/>
        <v>0</v>
      </c>
      <c r="L360" s="9">
        <f t="shared" si="49"/>
        <v>0</v>
      </c>
      <c r="M360" s="9">
        <f t="shared" si="50"/>
        <v>0</v>
      </c>
      <c r="N360" s="9">
        <f t="shared" si="51"/>
        <v>0</v>
      </c>
      <c r="O360" s="18">
        <f t="shared" si="52"/>
        <v>0</v>
      </c>
    </row>
    <row r="361" spans="1:15" x14ac:dyDescent="0.25">
      <c r="A361" s="3"/>
      <c r="B361" s="3"/>
      <c r="C361" s="3"/>
      <c r="D361" s="3"/>
      <c r="E361" s="10">
        <v>358</v>
      </c>
      <c r="F361" s="7">
        <v>52505</v>
      </c>
      <c r="G361" s="8">
        <f t="shared" si="46"/>
        <v>73179</v>
      </c>
      <c r="H361" s="6">
        <f t="shared" si="53"/>
        <v>102903.38988453963</v>
      </c>
      <c r="I361" s="6">
        <f t="shared" si="54"/>
        <v>-29724.389884539632</v>
      </c>
      <c r="J361" s="9">
        <f t="shared" si="47"/>
        <v>-30776.928190931609</v>
      </c>
      <c r="K361" s="9">
        <f t="shared" si="48"/>
        <v>0</v>
      </c>
      <c r="L361" s="9">
        <f t="shared" si="49"/>
        <v>0</v>
      </c>
      <c r="M361" s="9">
        <f t="shared" si="50"/>
        <v>0</v>
      </c>
      <c r="N361" s="9">
        <f t="shared" si="51"/>
        <v>0</v>
      </c>
      <c r="O361" s="18">
        <f t="shared" si="52"/>
        <v>0</v>
      </c>
    </row>
    <row r="362" spans="1:15" x14ac:dyDescent="0.25">
      <c r="A362" s="3"/>
      <c r="B362" s="3"/>
      <c r="C362" s="3"/>
      <c r="D362" s="3"/>
      <c r="E362" s="10">
        <v>359</v>
      </c>
      <c r="F362" s="7">
        <v>52536</v>
      </c>
      <c r="G362" s="8">
        <f t="shared" si="46"/>
        <v>73179</v>
      </c>
      <c r="H362" s="6">
        <f t="shared" si="53"/>
        <v>102903.38988453963</v>
      </c>
      <c r="I362" s="6">
        <f t="shared" si="54"/>
        <v>-29724.389884539632</v>
      </c>
      <c r="J362" s="9">
        <f t="shared" si="47"/>
        <v>-30422.004801579846</v>
      </c>
      <c r="K362" s="9">
        <f t="shared" si="48"/>
        <v>0</v>
      </c>
      <c r="L362" s="9">
        <f t="shared" si="49"/>
        <v>0</v>
      </c>
      <c r="M362" s="9">
        <f t="shared" si="50"/>
        <v>0</v>
      </c>
      <c r="N362" s="9">
        <f t="shared" si="51"/>
        <v>0</v>
      </c>
      <c r="O362" s="18">
        <f t="shared" si="52"/>
        <v>0</v>
      </c>
    </row>
    <row r="363" spans="1:15" ht="15.75" thickBot="1" x14ac:dyDescent="0.3">
      <c r="A363" s="3"/>
      <c r="B363" s="3"/>
      <c r="C363" s="3"/>
      <c r="D363" s="3"/>
      <c r="E363" s="19">
        <v>360</v>
      </c>
      <c r="F363" s="20">
        <v>52566</v>
      </c>
      <c r="G363" s="21">
        <f t="shared" si="46"/>
        <v>73179</v>
      </c>
      <c r="H363" s="22">
        <f t="shared" si="53"/>
        <v>108048.55937876657</v>
      </c>
      <c r="I363" s="6">
        <f t="shared" si="54"/>
        <v>-34869.559378766571</v>
      </c>
      <c r="J363" s="23">
        <f t="shared" si="47"/>
        <v>-35276.370904852185</v>
      </c>
      <c r="K363" s="23">
        <f t="shared" si="48"/>
        <v>0</v>
      </c>
      <c r="L363" s="23">
        <f t="shared" si="49"/>
        <v>0</v>
      </c>
      <c r="M363" s="23">
        <f t="shared" si="50"/>
        <v>0</v>
      </c>
      <c r="N363" s="23">
        <f t="shared" si="51"/>
        <v>0</v>
      </c>
      <c r="O363" s="24">
        <f t="shared" si="52"/>
        <v>0</v>
      </c>
    </row>
    <row r="364" spans="1:15" x14ac:dyDescent="0.25">
      <c r="F364" s="2"/>
    </row>
    <row r="365" spans="1:15" x14ac:dyDescent="0.25">
      <c r="F365" s="2"/>
    </row>
    <row r="366" spans="1:15" x14ac:dyDescent="0.25">
      <c r="F366" s="2"/>
    </row>
    <row r="367" spans="1:15" x14ac:dyDescent="0.25">
      <c r="F367" s="2"/>
    </row>
    <row r="368" spans="1:15" x14ac:dyDescent="0.25">
      <c r="F368" s="2"/>
    </row>
    <row r="369" spans="6:6" x14ac:dyDescent="0.25">
      <c r="F369" s="2"/>
    </row>
    <row r="370" spans="6:6" x14ac:dyDescent="0.25">
      <c r="F370" s="2"/>
    </row>
    <row r="371" spans="6:6" x14ac:dyDescent="0.25">
      <c r="F371" s="2"/>
    </row>
    <row r="372" spans="6:6" x14ac:dyDescent="0.25">
      <c r="F372" s="2"/>
    </row>
    <row r="373" spans="6:6" x14ac:dyDescent="0.25">
      <c r="F373" s="2"/>
    </row>
    <row r="374" spans="6:6" x14ac:dyDescent="0.25">
      <c r="F374" s="2"/>
    </row>
    <row r="375" spans="6:6" x14ac:dyDescent="0.25">
      <c r="F375" s="2"/>
    </row>
    <row r="376" spans="6:6" x14ac:dyDescent="0.25">
      <c r="F376" s="2"/>
    </row>
    <row r="377" spans="6:6" x14ac:dyDescent="0.25">
      <c r="F377" s="2"/>
    </row>
    <row r="378" spans="6:6" x14ac:dyDescent="0.25">
      <c r="F378" s="2"/>
    </row>
    <row r="379" spans="6:6" x14ac:dyDescent="0.25">
      <c r="F379" s="2"/>
    </row>
    <row r="380" spans="6:6" x14ac:dyDescent="0.25">
      <c r="F380" s="2"/>
    </row>
    <row r="381" spans="6:6" x14ac:dyDescent="0.25">
      <c r="F381" s="2"/>
    </row>
    <row r="382" spans="6:6" x14ac:dyDescent="0.25">
      <c r="F382" s="2"/>
    </row>
    <row r="383" spans="6:6" x14ac:dyDescent="0.25">
      <c r="F383" s="2"/>
    </row>
    <row r="384" spans="6:6" x14ac:dyDescent="0.25">
      <c r="F384" s="2"/>
    </row>
    <row r="385" spans="6:6" x14ac:dyDescent="0.25">
      <c r="F385" s="2"/>
    </row>
    <row r="386" spans="6:6" x14ac:dyDescent="0.25">
      <c r="F386" s="2"/>
    </row>
    <row r="387" spans="6:6" x14ac:dyDescent="0.25">
      <c r="F387" s="2"/>
    </row>
    <row r="388" spans="6:6" x14ac:dyDescent="0.25">
      <c r="F388" s="2"/>
    </row>
    <row r="389" spans="6:6" x14ac:dyDescent="0.25">
      <c r="F389" s="2"/>
    </row>
    <row r="390" spans="6:6" x14ac:dyDescent="0.25">
      <c r="F390" s="2"/>
    </row>
    <row r="391" spans="6:6" x14ac:dyDescent="0.25">
      <c r="F391" s="2"/>
    </row>
    <row r="392" spans="6:6" x14ac:dyDescent="0.25">
      <c r="F392" s="2"/>
    </row>
    <row r="393" spans="6:6" x14ac:dyDescent="0.25">
      <c r="F393" s="2"/>
    </row>
    <row r="394" spans="6:6" x14ac:dyDescent="0.25">
      <c r="F394" s="2"/>
    </row>
    <row r="395" spans="6:6" x14ac:dyDescent="0.25">
      <c r="F395" s="2"/>
    </row>
    <row r="396" spans="6:6" x14ac:dyDescent="0.25">
      <c r="F396" s="2"/>
    </row>
    <row r="397" spans="6:6" x14ac:dyDescent="0.25">
      <c r="F397" s="2"/>
    </row>
    <row r="398" spans="6:6" x14ac:dyDescent="0.25">
      <c r="F398" s="2"/>
    </row>
    <row r="399" spans="6:6" x14ac:dyDescent="0.25">
      <c r="F399" s="2"/>
    </row>
    <row r="400" spans="6:6" x14ac:dyDescent="0.25">
      <c r="F400" s="2"/>
    </row>
    <row r="401" spans="6:6" x14ac:dyDescent="0.25">
      <c r="F401" s="2"/>
    </row>
    <row r="402" spans="6:6" x14ac:dyDescent="0.25">
      <c r="F402" s="2"/>
    </row>
    <row r="403" spans="6:6" x14ac:dyDescent="0.25">
      <c r="F403" s="2"/>
    </row>
    <row r="404" spans="6:6" x14ac:dyDescent="0.25">
      <c r="F404" s="2"/>
    </row>
    <row r="405" spans="6:6" x14ac:dyDescent="0.25">
      <c r="F405" s="2"/>
    </row>
    <row r="406" spans="6:6" x14ac:dyDescent="0.25">
      <c r="F406" s="2"/>
    </row>
    <row r="407" spans="6:6" x14ac:dyDescent="0.25">
      <c r="F407" s="2"/>
    </row>
    <row r="408" spans="6:6" x14ac:dyDescent="0.25">
      <c r="F408" s="2"/>
    </row>
    <row r="409" spans="6:6" x14ac:dyDescent="0.25">
      <c r="F409" s="2"/>
    </row>
    <row r="410" spans="6:6" x14ac:dyDescent="0.25">
      <c r="F410" s="2"/>
    </row>
    <row r="411" spans="6:6" x14ac:dyDescent="0.25">
      <c r="F411" s="2"/>
    </row>
    <row r="412" spans="6:6" x14ac:dyDescent="0.25">
      <c r="F412" s="2"/>
    </row>
    <row r="413" spans="6:6" x14ac:dyDescent="0.25">
      <c r="F413" s="2"/>
    </row>
    <row r="414" spans="6:6" x14ac:dyDescent="0.25">
      <c r="F414" s="2"/>
    </row>
    <row r="415" spans="6:6" x14ac:dyDescent="0.25">
      <c r="F415" s="2"/>
    </row>
    <row r="416" spans="6:6" x14ac:dyDescent="0.25">
      <c r="F416" s="2"/>
    </row>
    <row r="417" spans="6:6" x14ac:dyDescent="0.25">
      <c r="F417" s="2"/>
    </row>
    <row r="418" spans="6:6" x14ac:dyDescent="0.25">
      <c r="F418" s="2"/>
    </row>
    <row r="419" spans="6:6" x14ac:dyDescent="0.25">
      <c r="F419" s="2"/>
    </row>
    <row r="420" spans="6:6" x14ac:dyDescent="0.25">
      <c r="F420" s="2"/>
    </row>
    <row r="421" spans="6:6" x14ac:dyDescent="0.25">
      <c r="F421" s="2"/>
    </row>
    <row r="422" spans="6:6" x14ac:dyDescent="0.25">
      <c r="F422" s="2"/>
    </row>
    <row r="423" spans="6:6" x14ac:dyDescent="0.25">
      <c r="F423" s="2"/>
    </row>
    <row r="424" spans="6:6" x14ac:dyDescent="0.25">
      <c r="F424" s="2"/>
    </row>
    <row r="425" spans="6:6" x14ac:dyDescent="0.25">
      <c r="F425" s="2"/>
    </row>
    <row r="426" spans="6:6" x14ac:dyDescent="0.25">
      <c r="F426" s="2"/>
    </row>
    <row r="427" spans="6:6" x14ac:dyDescent="0.25">
      <c r="F427" s="2"/>
    </row>
    <row r="428" spans="6:6" x14ac:dyDescent="0.25">
      <c r="F428" s="2"/>
    </row>
    <row r="429" spans="6:6" x14ac:dyDescent="0.25">
      <c r="F429" s="2"/>
    </row>
    <row r="430" spans="6:6" x14ac:dyDescent="0.25">
      <c r="F430" s="2"/>
    </row>
    <row r="431" spans="6:6" x14ac:dyDescent="0.25">
      <c r="F431" s="2"/>
    </row>
    <row r="432" spans="6:6" x14ac:dyDescent="0.25">
      <c r="F432" s="2"/>
    </row>
    <row r="433" spans="6:6" x14ac:dyDescent="0.25">
      <c r="F433" s="2"/>
    </row>
    <row r="434" spans="6:6" x14ac:dyDescent="0.25">
      <c r="F434" s="2"/>
    </row>
    <row r="435" spans="6:6" x14ac:dyDescent="0.25">
      <c r="F435" s="2"/>
    </row>
    <row r="436" spans="6:6" x14ac:dyDescent="0.25">
      <c r="F436" s="2"/>
    </row>
    <row r="437" spans="6:6" x14ac:dyDescent="0.25">
      <c r="F437" s="2"/>
    </row>
    <row r="438" spans="6:6" x14ac:dyDescent="0.25">
      <c r="F438" s="2"/>
    </row>
    <row r="439" spans="6:6" x14ac:dyDescent="0.25">
      <c r="F439" s="2"/>
    </row>
    <row r="440" spans="6:6" x14ac:dyDescent="0.25">
      <c r="F440" s="2"/>
    </row>
    <row r="441" spans="6:6" x14ac:dyDescent="0.25">
      <c r="F441" s="2"/>
    </row>
    <row r="442" spans="6:6" x14ac:dyDescent="0.25">
      <c r="F442" s="2"/>
    </row>
    <row r="443" spans="6:6" x14ac:dyDescent="0.25">
      <c r="F443" s="2"/>
    </row>
    <row r="444" spans="6:6" x14ac:dyDescent="0.25">
      <c r="F444" s="2"/>
    </row>
    <row r="445" spans="6:6" x14ac:dyDescent="0.25">
      <c r="F445" s="2"/>
    </row>
    <row r="446" spans="6:6" x14ac:dyDescent="0.25">
      <c r="F446" s="2"/>
    </row>
    <row r="447" spans="6:6" x14ac:dyDescent="0.25">
      <c r="F447" s="2"/>
    </row>
    <row r="448" spans="6:6" x14ac:dyDescent="0.25">
      <c r="F448" s="2"/>
    </row>
    <row r="449" spans="6:6" x14ac:dyDescent="0.25">
      <c r="F449" s="2"/>
    </row>
    <row r="450" spans="6:6" x14ac:dyDescent="0.25">
      <c r="F450" s="2"/>
    </row>
    <row r="451" spans="6:6" x14ac:dyDescent="0.25">
      <c r="F451" s="2"/>
    </row>
    <row r="452" spans="6:6" x14ac:dyDescent="0.25">
      <c r="F452" s="2"/>
    </row>
    <row r="453" spans="6:6" x14ac:dyDescent="0.25">
      <c r="F453" s="2"/>
    </row>
    <row r="454" spans="6:6" x14ac:dyDescent="0.25">
      <c r="F454" s="2"/>
    </row>
    <row r="455" spans="6:6" x14ac:dyDescent="0.25">
      <c r="F455" s="2"/>
    </row>
    <row r="456" spans="6:6" x14ac:dyDescent="0.25">
      <c r="F456" s="2"/>
    </row>
    <row r="457" spans="6:6" x14ac:dyDescent="0.25">
      <c r="F457" s="2"/>
    </row>
    <row r="458" spans="6:6" x14ac:dyDescent="0.25">
      <c r="F458" s="2"/>
    </row>
    <row r="459" spans="6:6" x14ac:dyDescent="0.25">
      <c r="F459" s="2"/>
    </row>
    <row r="460" spans="6:6" x14ac:dyDescent="0.25">
      <c r="F460" s="2"/>
    </row>
    <row r="461" spans="6:6" x14ac:dyDescent="0.25">
      <c r="F461" s="2"/>
    </row>
    <row r="462" spans="6:6" x14ac:dyDescent="0.25">
      <c r="F462" s="2"/>
    </row>
    <row r="463" spans="6:6" x14ac:dyDescent="0.25">
      <c r="F463" s="2"/>
    </row>
    <row r="464" spans="6:6" x14ac:dyDescent="0.25">
      <c r="F464" s="2"/>
    </row>
    <row r="465" spans="6:6" x14ac:dyDescent="0.25">
      <c r="F465" s="2"/>
    </row>
    <row r="466" spans="6:6" x14ac:dyDescent="0.25">
      <c r="F466" s="2"/>
    </row>
    <row r="467" spans="6:6" x14ac:dyDescent="0.25">
      <c r="F467" s="2"/>
    </row>
    <row r="468" spans="6:6" x14ac:dyDescent="0.25">
      <c r="F468" s="2"/>
    </row>
    <row r="469" spans="6:6" x14ac:dyDescent="0.25">
      <c r="F469" s="2"/>
    </row>
    <row r="470" spans="6:6" x14ac:dyDescent="0.25">
      <c r="F470" s="2"/>
    </row>
    <row r="471" spans="6:6" x14ac:dyDescent="0.25">
      <c r="F471" s="2"/>
    </row>
    <row r="472" spans="6:6" x14ac:dyDescent="0.25">
      <c r="F472" s="2"/>
    </row>
    <row r="473" spans="6:6" x14ac:dyDescent="0.25">
      <c r="F473" s="2"/>
    </row>
    <row r="474" spans="6:6" x14ac:dyDescent="0.25">
      <c r="F474" s="2"/>
    </row>
    <row r="475" spans="6:6" x14ac:dyDescent="0.25">
      <c r="F475" s="2"/>
    </row>
    <row r="476" spans="6:6" x14ac:dyDescent="0.25">
      <c r="F476" s="2"/>
    </row>
    <row r="477" spans="6:6" x14ac:dyDescent="0.25">
      <c r="F477" s="2"/>
    </row>
    <row r="478" spans="6:6" x14ac:dyDescent="0.25">
      <c r="F478" s="2"/>
    </row>
    <row r="479" spans="6:6" x14ac:dyDescent="0.25">
      <c r="F479" s="2"/>
    </row>
    <row r="480" spans="6:6" x14ac:dyDescent="0.25">
      <c r="F480" s="2"/>
    </row>
    <row r="481" spans="6:6" x14ac:dyDescent="0.25">
      <c r="F481" s="2"/>
    </row>
    <row r="482" spans="6:6" x14ac:dyDescent="0.25">
      <c r="F482" s="2"/>
    </row>
    <row r="483" spans="6:6" x14ac:dyDescent="0.25">
      <c r="F483" s="2"/>
    </row>
    <row r="484" spans="6:6" x14ac:dyDescent="0.25">
      <c r="F484" s="2"/>
    </row>
    <row r="485" spans="6:6" x14ac:dyDescent="0.25">
      <c r="F485" s="2"/>
    </row>
    <row r="486" spans="6:6" x14ac:dyDescent="0.25">
      <c r="F486" s="2"/>
    </row>
    <row r="487" spans="6:6" x14ac:dyDescent="0.25">
      <c r="F487" s="2"/>
    </row>
    <row r="488" spans="6:6" x14ac:dyDescent="0.25">
      <c r="F488" s="2"/>
    </row>
    <row r="489" spans="6:6" x14ac:dyDescent="0.25">
      <c r="F489" s="2"/>
    </row>
    <row r="490" spans="6:6" x14ac:dyDescent="0.25">
      <c r="F490" s="2"/>
    </row>
    <row r="491" spans="6:6" x14ac:dyDescent="0.25">
      <c r="F491" s="2"/>
    </row>
    <row r="492" spans="6:6" x14ac:dyDescent="0.25">
      <c r="F492" s="2"/>
    </row>
    <row r="493" spans="6:6" x14ac:dyDescent="0.25">
      <c r="F493" s="2"/>
    </row>
    <row r="494" spans="6:6" x14ac:dyDescent="0.25">
      <c r="F494" s="2"/>
    </row>
    <row r="495" spans="6:6" x14ac:dyDescent="0.25">
      <c r="F495" s="2"/>
    </row>
    <row r="496" spans="6:6" x14ac:dyDescent="0.25">
      <c r="F496" s="2"/>
    </row>
    <row r="497" spans="6:6" x14ac:dyDescent="0.25">
      <c r="F497" s="2"/>
    </row>
    <row r="498" spans="6:6" x14ac:dyDescent="0.25">
      <c r="F498" s="2"/>
    </row>
    <row r="499" spans="6:6" x14ac:dyDescent="0.25">
      <c r="F499" s="2"/>
    </row>
    <row r="500" spans="6:6" x14ac:dyDescent="0.25">
      <c r="F500" s="2"/>
    </row>
    <row r="501" spans="6:6" x14ac:dyDescent="0.25">
      <c r="F501" s="2"/>
    </row>
    <row r="502" spans="6:6" x14ac:dyDescent="0.25">
      <c r="F502" s="2"/>
    </row>
    <row r="503" spans="6:6" x14ac:dyDescent="0.25">
      <c r="F503" s="2"/>
    </row>
    <row r="504" spans="6:6" x14ac:dyDescent="0.25">
      <c r="F504" s="2"/>
    </row>
    <row r="505" spans="6:6" x14ac:dyDescent="0.25">
      <c r="F505" s="2"/>
    </row>
    <row r="506" spans="6:6" x14ac:dyDescent="0.25">
      <c r="F506" s="2"/>
    </row>
    <row r="507" spans="6:6" x14ac:dyDescent="0.25">
      <c r="F507" s="2"/>
    </row>
    <row r="508" spans="6:6" x14ac:dyDescent="0.25">
      <c r="F508" s="2"/>
    </row>
    <row r="509" spans="6:6" x14ac:dyDescent="0.25">
      <c r="F509" s="2"/>
    </row>
    <row r="510" spans="6:6" x14ac:dyDescent="0.25">
      <c r="F510" s="2"/>
    </row>
    <row r="511" spans="6:6" x14ac:dyDescent="0.25">
      <c r="F511" s="2"/>
    </row>
    <row r="512" spans="6:6" x14ac:dyDescent="0.25">
      <c r="F512" s="2"/>
    </row>
    <row r="513" spans="6:6" x14ac:dyDescent="0.25">
      <c r="F513" s="2"/>
    </row>
    <row r="514" spans="6:6" x14ac:dyDescent="0.25">
      <c r="F514" s="2"/>
    </row>
    <row r="515" spans="6:6" x14ac:dyDescent="0.25">
      <c r="F515" s="2"/>
    </row>
    <row r="516" spans="6:6" x14ac:dyDescent="0.25">
      <c r="F516" s="2"/>
    </row>
    <row r="517" spans="6:6" x14ac:dyDescent="0.25">
      <c r="F517" s="2"/>
    </row>
    <row r="518" spans="6:6" x14ac:dyDescent="0.25">
      <c r="F518" s="2"/>
    </row>
    <row r="519" spans="6:6" x14ac:dyDescent="0.25">
      <c r="F519" s="2"/>
    </row>
    <row r="520" spans="6:6" x14ac:dyDescent="0.25">
      <c r="F520" s="2"/>
    </row>
    <row r="521" spans="6:6" x14ac:dyDescent="0.25">
      <c r="F521" s="2"/>
    </row>
    <row r="522" spans="6:6" x14ac:dyDescent="0.25">
      <c r="F522" s="2"/>
    </row>
    <row r="523" spans="6:6" x14ac:dyDescent="0.25">
      <c r="F523" s="2"/>
    </row>
    <row r="524" spans="6:6" x14ac:dyDescent="0.25">
      <c r="F524" s="2"/>
    </row>
    <row r="525" spans="6:6" x14ac:dyDescent="0.25">
      <c r="F525" s="2"/>
    </row>
    <row r="526" spans="6:6" x14ac:dyDescent="0.25">
      <c r="F526" s="2"/>
    </row>
    <row r="527" spans="6:6" x14ac:dyDescent="0.25">
      <c r="F527" s="2"/>
    </row>
    <row r="528" spans="6:6" x14ac:dyDescent="0.25">
      <c r="F528" s="2"/>
    </row>
    <row r="529" spans="6:6" x14ac:dyDescent="0.25">
      <c r="F529" s="2"/>
    </row>
    <row r="530" spans="6:6" x14ac:dyDescent="0.25">
      <c r="F530" s="2"/>
    </row>
    <row r="531" spans="6:6" x14ac:dyDescent="0.25">
      <c r="F531" s="2"/>
    </row>
    <row r="532" spans="6:6" x14ac:dyDescent="0.25">
      <c r="F532" s="2"/>
    </row>
    <row r="533" spans="6:6" x14ac:dyDescent="0.25">
      <c r="F533" s="2"/>
    </row>
    <row r="534" spans="6:6" x14ac:dyDescent="0.25">
      <c r="F534" s="2"/>
    </row>
    <row r="535" spans="6:6" x14ac:dyDescent="0.25">
      <c r="F535" s="2"/>
    </row>
    <row r="536" spans="6:6" x14ac:dyDescent="0.25">
      <c r="F536" s="2"/>
    </row>
    <row r="537" spans="6:6" x14ac:dyDescent="0.25">
      <c r="F537" s="2"/>
    </row>
    <row r="538" spans="6:6" x14ac:dyDescent="0.25">
      <c r="F538" s="2"/>
    </row>
    <row r="539" spans="6:6" x14ac:dyDescent="0.25">
      <c r="F539" s="2"/>
    </row>
    <row r="540" spans="6:6" x14ac:dyDescent="0.25">
      <c r="F540" s="2"/>
    </row>
    <row r="541" spans="6:6" x14ac:dyDescent="0.25">
      <c r="F541" s="2"/>
    </row>
    <row r="542" spans="6:6" x14ac:dyDescent="0.25">
      <c r="F542" s="2"/>
    </row>
    <row r="543" spans="6:6" x14ac:dyDescent="0.25">
      <c r="F543" s="2"/>
    </row>
    <row r="544" spans="6:6" x14ac:dyDescent="0.25">
      <c r="F544" s="2"/>
    </row>
    <row r="545" spans="6:6" x14ac:dyDescent="0.25">
      <c r="F545" s="2"/>
    </row>
    <row r="546" spans="6:6" x14ac:dyDescent="0.25">
      <c r="F546" s="2"/>
    </row>
    <row r="547" spans="6:6" x14ac:dyDescent="0.25">
      <c r="F547" s="2"/>
    </row>
    <row r="548" spans="6:6" x14ac:dyDescent="0.25">
      <c r="F548" s="2"/>
    </row>
    <row r="549" spans="6:6" x14ac:dyDescent="0.25">
      <c r="F549" s="2"/>
    </row>
    <row r="550" spans="6:6" x14ac:dyDescent="0.25">
      <c r="F550" s="2"/>
    </row>
    <row r="551" spans="6:6" x14ac:dyDescent="0.25">
      <c r="F551" s="2"/>
    </row>
    <row r="552" spans="6:6" x14ac:dyDescent="0.25">
      <c r="F552" s="2"/>
    </row>
    <row r="553" spans="6:6" x14ac:dyDescent="0.25">
      <c r="F553" s="2"/>
    </row>
    <row r="554" spans="6:6" x14ac:dyDescent="0.25">
      <c r="F554" s="2"/>
    </row>
    <row r="555" spans="6:6" x14ac:dyDescent="0.25">
      <c r="F555" s="2"/>
    </row>
    <row r="556" spans="6:6" x14ac:dyDescent="0.25">
      <c r="F556" s="2"/>
    </row>
    <row r="557" spans="6:6" x14ac:dyDescent="0.25">
      <c r="F557" s="2"/>
    </row>
    <row r="558" spans="6:6" x14ac:dyDescent="0.25">
      <c r="F558" s="2"/>
    </row>
    <row r="559" spans="6:6" x14ac:dyDescent="0.25">
      <c r="F559" s="2"/>
    </row>
    <row r="560" spans="6:6" x14ac:dyDescent="0.25">
      <c r="F560" s="2"/>
    </row>
    <row r="561" spans="6:6" x14ac:dyDescent="0.25">
      <c r="F561" s="2"/>
    </row>
    <row r="562" spans="6:6" x14ac:dyDescent="0.25">
      <c r="F562" s="2"/>
    </row>
    <row r="563" spans="6:6" x14ac:dyDescent="0.25">
      <c r="F563" s="2"/>
    </row>
    <row r="564" spans="6:6" x14ac:dyDescent="0.25">
      <c r="F564" s="2"/>
    </row>
    <row r="565" spans="6:6" x14ac:dyDescent="0.25">
      <c r="F565" s="2"/>
    </row>
    <row r="566" spans="6:6" x14ac:dyDescent="0.25">
      <c r="F566" s="2"/>
    </row>
    <row r="567" spans="6:6" x14ac:dyDescent="0.25">
      <c r="F567" s="2"/>
    </row>
    <row r="568" spans="6:6" x14ac:dyDescent="0.25">
      <c r="F568" s="2"/>
    </row>
    <row r="569" spans="6:6" x14ac:dyDescent="0.25">
      <c r="F569" s="2"/>
    </row>
    <row r="570" spans="6:6" x14ac:dyDescent="0.25">
      <c r="F570" s="2"/>
    </row>
    <row r="571" spans="6:6" x14ac:dyDescent="0.25">
      <c r="F571" s="2"/>
    </row>
    <row r="572" spans="6:6" x14ac:dyDescent="0.25">
      <c r="F572" s="2"/>
    </row>
    <row r="573" spans="6:6" x14ac:dyDescent="0.25">
      <c r="F573" s="2"/>
    </row>
    <row r="574" spans="6:6" x14ac:dyDescent="0.25">
      <c r="F574" s="2"/>
    </row>
    <row r="575" spans="6:6" x14ac:dyDescent="0.25">
      <c r="F575" s="2"/>
    </row>
    <row r="576" spans="6:6" x14ac:dyDescent="0.25">
      <c r="F576" s="2"/>
    </row>
    <row r="577" spans="6:6" x14ac:dyDescent="0.25">
      <c r="F577" s="2"/>
    </row>
    <row r="578" spans="6:6" x14ac:dyDescent="0.25">
      <c r="F578" s="2"/>
    </row>
    <row r="579" spans="6:6" x14ac:dyDescent="0.25">
      <c r="F579" s="2"/>
    </row>
    <row r="580" spans="6:6" x14ac:dyDescent="0.25">
      <c r="F580" s="2"/>
    </row>
    <row r="581" spans="6:6" x14ac:dyDescent="0.25">
      <c r="F581" s="2"/>
    </row>
    <row r="582" spans="6:6" x14ac:dyDescent="0.25">
      <c r="F582" s="2"/>
    </row>
    <row r="583" spans="6:6" x14ac:dyDescent="0.25">
      <c r="F583" s="2"/>
    </row>
    <row r="584" spans="6:6" x14ac:dyDescent="0.25">
      <c r="F584" s="2"/>
    </row>
    <row r="585" spans="6:6" x14ac:dyDescent="0.25">
      <c r="F585" s="2"/>
    </row>
    <row r="586" spans="6:6" x14ac:dyDescent="0.25">
      <c r="F586" s="2"/>
    </row>
    <row r="587" spans="6:6" x14ac:dyDescent="0.25">
      <c r="F587" s="2"/>
    </row>
    <row r="588" spans="6:6" x14ac:dyDescent="0.25">
      <c r="F588" s="2"/>
    </row>
    <row r="589" spans="6:6" x14ac:dyDescent="0.25">
      <c r="F589" s="2"/>
    </row>
    <row r="590" spans="6:6" x14ac:dyDescent="0.25">
      <c r="F590" s="2"/>
    </row>
    <row r="591" spans="6:6" x14ac:dyDescent="0.25">
      <c r="F591" s="2"/>
    </row>
  </sheetData>
  <mergeCells count="2">
    <mergeCell ref="B2:C2"/>
    <mergeCell ref="J3:O3"/>
  </mergeCells>
  <dataValidations count="1">
    <dataValidation type="list" allowBlank="1" showInputMessage="1" showErrorMessage="1" sqref="C12">
      <formula1>$J$1:$O$1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DIY - spreadsheet</vt:lpstr>
      <vt:lpstr>Down_payment</vt:lpstr>
      <vt:lpstr>EMI</vt:lpstr>
      <vt:lpstr>Price_of_the_house</vt:lpstr>
      <vt:lpstr>Rent__as___of_price_of_the__house</vt:lpstr>
      <vt:lpstr>Value_of_investment_after_the_loan_term</vt:lpstr>
      <vt:lpstr>Yearly_increase_in_rent</vt:lpstr>
      <vt:lpstr>Yearly_market_return__Index_returns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IndusWealth</dc:creator>
  <cp:lastModifiedBy>IndusWealth</cp:lastModifiedBy>
  <dcterms:created xsi:type="dcterms:W3CDTF">2015-04-09T09:53:44Z</dcterms:created>
  <dcterms:modified xsi:type="dcterms:W3CDTF">2015-06-21T10:19:10Z</dcterms:modified>
</cp:coreProperties>
</file>